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55"/>
  <c r="D57"/>
  <c r="G19"/>
  <c r="E19"/>
  <c r="C19"/>
  <c r="D58"/>
  <c r="F27"/>
  <c r="F26"/>
  <c r="F18"/>
  <c r="F17"/>
  <c r="F16"/>
  <c r="F15"/>
  <c r="F14"/>
  <c r="F19" l="1"/>
  <c r="F33"/>
  <c r="F65" s="1"/>
  <c r="F67" s="1"/>
</calcChain>
</file>

<file path=xl/sharedStrings.xml><?xml version="1.0" encoding="utf-8"?>
<sst xmlns="http://schemas.openxmlformats.org/spreadsheetml/2006/main" count="146" uniqueCount="121">
  <si>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</si>
  <si>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</si>
  <si>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</si>
  <si>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</si>
  <si>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</si>
  <si>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</si>
  <si>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</si>
  <si>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</si>
  <si>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</si>
  <si>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</si>
  <si>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</si>
  <si>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</si>
  <si>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</si>
  <si>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</si>
  <si>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</si>
  <si>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</si>
  <si>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</si>
  <si>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</si>
  <si>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</si>
  <si>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</si>
  <si>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</si>
  <si>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</si>
  <si>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</si>
  <si>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</si>
  <si>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</si>
  <si>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</si>
  <si>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</si>
  <si>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</si>
  <si>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</si>
  <si>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</si>
  <si>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</si>
  <si>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</si>
  <si>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</si>
  <si>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</si>
  <si>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</si>
  <si>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</si>
  <si>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</si>
  <si>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</si>
  <si>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</si>
  <si>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</si>
  <si>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</si>
  <si>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</si>
  <si>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</si>
  <si>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</si>
  <si>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</si>
  <si>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</si>
  <si>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</si>
  <si>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</si>
  <si>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</si>
  <si>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</si>
  <si>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</si>
  <si>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</si>
  <si>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</si>
  <si>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</si>
  <si>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</si>
  <si>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</si>
  <si>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</si>
  <si>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</si>
  <si>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</si>
  <si>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</si>
  <si>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</si>
  <si>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</si>
  <si>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</si>
  <si>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</si>
  <si>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</si>
  <si>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</si>
  <si>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</si>
  <si>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</si>
  <si>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</si>
  <si>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</si>
  <si>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</si>
  <si>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</si>
  <si>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</si>
  <si>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</si>
  <si>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</si>
  <si>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</si>
  <si>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</si>
  <si>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</si>
  <si>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</si>
  <si>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</si>
  <si>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</si>
  <si>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</si>
  <si>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</si>
  <si>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</si>
  <si>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</si>
  <si>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</si>
  <si>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</si>
  <si>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</si>
  <si>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</si>
  <si>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</si>
  <si>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</si>
  <si>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</si>
  <si>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</si>
  <si>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</si>
  <si>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6  по улице Пионерская </t>
  </si>
  <si>
    <t>Январь</t>
  </si>
  <si>
    <t>Апрель</t>
  </si>
  <si>
    <t>Июнь</t>
  </si>
  <si>
    <t>Сентябрь</t>
  </si>
  <si>
    <t>Октябрь</t>
  </si>
  <si>
    <t>Декабрь</t>
  </si>
  <si>
    <t>кв.13 замена крана на врезке ХВ</t>
  </si>
  <si>
    <t>кв.16 замена стояка канализации</t>
  </si>
  <si>
    <t>кв.25 замена стояка отопления</t>
  </si>
  <si>
    <t>заполнение с/отопления</t>
  </si>
  <si>
    <t>подвал замена лежака отопления</t>
  </si>
  <si>
    <t>кв.25 замена подводки отопления</t>
  </si>
  <si>
    <t>пуск дома на циркуляцию с/отопления</t>
  </si>
  <si>
    <t>подвал ремонт лежака ХВ</t>
  </si>
  <si>
    <t>кв.24 прочистка врезки ХВ,замена шарового крана</t>
  </si>
  <si>
    <t>кв.24 замена подводки с/отопления</t>
  </si>
  <si>
    <t>кв.8,12,16 замена стояка ХВ</t>
  </si>
  <si>
    <t>замена лежака ХВС</t>
  </si>
  <si>
    <t xml:space="preserve">подвал ремонт лежака ХВ </t>
  </si>
  <si>
    <t>подвал замена врезки ХВ от лежака</t>
  </si>
  <si>
    <t>Февраль</t>
  </si>
  <si>
    <t>Август</t>
  </si>
  <si>
    <t>Ноябрь</t>
  </si>
  <si>
    <t>проверка и прочистка дымоходов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</si>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</sst>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topLeftCell="A61" workbookViewId="0">
      <selection activeCell="E75" sqref="E7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</row>
    <row r="2" spans="1:10">
      <c r="A2" s="17" t="s">
        <v>11</v>
      </c>
      <c r="B2" s="17"/>
      <c r="C2" s="17"/>
      <c r="D2" s="17"/>
      <c r="E2" s="17"/>
      <c r="F2" s="17"/>
      <c r="G2" s="17"/>
    </row>
    <row r="3" spans="1:10">
      <c r="A3" s="17" t="s">
        <v>94</v>
      </c>
      <c r="B3" s="17"/>
      <c r="C3" s="17"/>
      <c r="D3" s="17"/>
      <c r="E3" s="17"/>
      <c r="F3" s="17"/>
      <c r="G3" s="17"/>
    </row>
    <row r="4" spans="1:10">
      <c r="A4" s="17" t="s">
        <v>83</v>
      </c>
      <c r="B4" s="17"/>
      <c r="C4" s="17"/>
      <c r="D4" s="17"/>
      <c r="E4" s="17"/>
      <c r="F4" s="17"/>
      <c r="G4" s="17"/>
    </row>
    <row r="5" spans="1:10" ht="11.25" customHeight="1"/>
    <row r="6" spans="1:10">
      <c r="A6" s="1" t="s">
        <v>12</v>
      </c>
      <c r="C6" s="3">
        <v>1231.2</v>
      </c>
      <c r="D6" s="1" t="s">
        <v>2</v>
      </c>
    </row>
    <row r="7" spans="1:10">
      <c r="A7" s="1" t="s">
        <v>3</v>
      </c>
      <c r="B7" s="1">
        <v>4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32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119</v>
      </c>
      <c r="G13" s="13" t="s">
        <v>120</v>
      </c>
      <c r="H13" s="2"/>
      <c r="I13" s="2"/>
      <c r="J13" s="2"/>
    </row>
    <row r="14" spans="1:10">
      <c r="A14" s="4" t="s">
        <v>47</v>
      </c>
      <c r="B14" s="5">
        <f>C14/2.495</f>
        <v>35145.515030060116</v>
      </c>
      <c r="C14" s="6">
        <v>87688.06</v>
      </c>
      <c r="D14" s="6"/>
      <c r="E14" s="6">
        <v>87452.78</v>
      </c>
      <c r="F14" s="6">
        <f>C14-D14-E14</f>
        <v>235.27999999999884</v>
      </c>
      <c r="G14" s="6">
        <v>638.76</v>
      </c>
    </row>
    <row r="15" spans="1:10">
      <c r="A15" s="4" t="s">
        <v>48</v>
      </c>
      <c r="B15" s="5">
        <f>C15/1282.165</f>
        <v>239.95217464210927</v>
      </c>
      <c r="C15" s="6">
        <v>307658.28000000003</v>
      </c>
      <c r="D15" s="6"/>
      <c r="E15" s="6">
        <v>289533.40000000002</v>
      </c>
      <c r="F15" s="6">
        <f t="shared" ref="F15:F18" si="0">C15-D15-E15</f>
        <v>18124.880000000005</v>
      </c>
      <c r="G15" s="6">
        <v>41559.279999999999</v>
      </c>
    </row>
    <row r="16" spans="1:10" ht="16.5">
      <c r="A16" s="4" t="s">
        <v>49</v>
      </c>
      <c r="B16" s="5">
        <f>C16/13.16</f>
        <v>3443.0775075987845</v>
      </c>
      <c r="C16" s="6">
        <v>45310.9</v>
      </c>
      <c r="D16" s="6">
        <v>154.68</v>
      </c>
      <c r="E16" s="6">
        <v>45156.22</v>
      </c>
      <c r="F16" s="6">
        <f t="shared" si="0"/>
        <v>0</v>
      </c>
      <c r="G16" s="6">
        <v>-70.540000000000006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3443</v>
      </c>
      <c r="C18" s="6">
        <v>68541.429999999993</v>
      </c>
      <c r="D18" s="6">
        <v>224.35</v>
      </c>
      <c r="E18" s="6">
        <v>68317.08</v>
      </c>
      <c r="F18" s="6">
        <f t="shared" si="0"/>
        <v>0</v>
      </c>
      <c r="G18" s="6">
        <v>-100.68</v>
      </c>
    </row>
    <row r="19" spans="1:7">
      <c r="A19" s="4" t="s">
        <v>82</v>
      </c>
      <c r="B19" s="5"/>
      <c r="C19" s="6">
        <f>SUM(C14:C18)</f>
        <v>509198.67000000004</v>
      </c>
      <c r="D19" s="6"/>
      <c r="E19" s="6">
        <f>SUM(E14:E18)</f>
        <v>490459.48000000004</v>
      </c>
      <c r="F19" s="6">
        <f>SUM(F14:F18)</f>
        <v>18360.160000000003</v>
      </c>
      <c r="G19" s="6">
        <f>SUM(G14:G18)</f>
        <v>42026.82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16" t="s">
        <v>18</v>
      </c>
      <c r="C24" s="16"/>
      <c r="D24" s="14" t="s">
        <v>19</v>
      </c>
      <c r="E24" s="14"/>
      <c r="F24" s="15">
        <f>0.47*12*C6</f>
        <v>6943.9679999999998</v>
      </c>
      <c r="G24" s="15"/>
    </row>
    <row r="25" spans="1:7" ht="31.5" customHeight="1">
      <c r="A25" s="9">
        <v>2</v>
      </c>
      <c r="B25" s="16" t="s">
        <v>20</v>
      </c>
      <c r="C25" s="16"/>
      <c r="D25" s="14" t="s">
        <v>19</v>
      </c>
      <c r="E25" s="14"/>
      <c r="F25" s="15">
        <f>1.51*12*C6</f>
        <v>22309.344000000001</v>
      </c>
      <c r="G25" s="15"/>
    </row>
    <row r="26" spans="1:7" ht="32.25" customHeight="1">
      <c r="A26" s="9">
        <v>3</v>
      </c>
      <c r="B26" s="16" t="s">
        <v>21</v>
      </c>
      <c r="C26" s="16"/>
      <c r="D26" s="14" t="s">
        <v>25</v>
      </c>
      <c r="E26" s="14"/>
      <c r="F26" s="15">
        <f>0.1*12*C6</f>
        <v>1477.4400000000003</v>
      </c>
      <c r="G26" s="15"/>
    </row>
    <row r="27" spans="1:7">
      <c r="A27" s="9">
        <v>4</v>
      </c>
      <c r="B27" s="16" t="s">
        <v>22</v>
      </c>
      <c r="C27" s="16"/>
      <c r="D27" s="14" t="s">
        <v>23</v>
      </c>
      <c r="E27" s="14"/>
      <c r="F27" s="15">
        <f>0.14*12*C6</f>
        <v>2068.4160000000002</v>
      </c>
      <c r="G27" s="15"/>
    </row>
    <row r="28" spans="1:7" ht="30" customHeight="1">
      <c r="A28" s="9">
        <v>5</v>
      </c>
      <c r="B28" s="16" t="s">
        <v>24</v>
      </c>
      <c r="C28" s="16"/>
      <c r="D28" s="14" t="s">
        <v>25</v>
      </c>
      <c r="E28" s="14"/>
      <c r="F28" s="15">
        <f>0.69*12*C6</f>
        <v>10194.335999999999</v>
      </c>
      <c r="G28" s="15"/>
    </row>
    <row r="29" spans="1:7" ht="46.5" customHeight="1">
      <c r="A29" s="9">
        <v>6</v>
      </c>
      <c r="B29" s="16" t="s">
        <v>26</v>
      </c>
      <c r="C29" s="16"/>
      <c r="D29" s="14" t="s">
        <v>27</v>
      </c>
      <c r="E29" s="14"/>
      <c r="F29" s="15">
        <f>0.91*12*C6</f>
        <v>13444.704</v>
      </c>
      <c r="G29" s="15"/>
    </row>
    <row r="30" spans="1:7" ht="29.25" customHeight="1">
      <c r="A30" s="9">
        <v>7</v>
      </c>
      <c r="B30" s="16" t="s">
        <v>28</v>
      </c>
      <c r="C30" s="16"/>
      <c r="D30" s="14" t="s">
        <v>77</v>
      </c>
      <c r="E30" s="14"/>
      <c r="F30" s="15"/>
      <c r="G30" s="15"/>
    </row>
    <row r="31" spans="1:7" ht="29.25" customHeight="1">
      <c r="A31" s="9">
        <v>8</v>
      </c>
      <c r="B31" s="16" t="s">
        <v>29</v>
      </c>
      <c r="C31" s="16"/>
      <c r="D31" s="14" t="s">
        <v>19</v>
      </c>
      <c r="E31" s="14"/>
      <c r="F31" s="15">
        <f>1.45*12*C6</f>
        <v>21422.879999999997</v>
      </c>
      <c r="G31" s="15"/>
    </row>
    <row r="32" spans="1:7" ht="30" customHeight="1">
      <c r="A32" s="9">
        <v>9</v>
      </c>
      <c r="B32" s="16" t="s">
        <v>30</v>
      </c>
      <c r="C32" s="16"/>
      <c r="D32" s="14" t="s">
        <v>78</v>
      </c>
      <c r="E32" s="14"/>
      <c r="F32" s="15"/>
      <c r="G32" s="15"/>
    </row>
    <row r="33" spans="1:7" ht="31.5" customHeight="1">
      <c r="A33" s="9"/>
      <c r="B33" s="16" t="s">
        <v>31</v>
      </c>
      <c r="C33" s="16"/>
      <c r="D33" s="14"/>
      <c r="E33" s="14"/>
      <c r="F33" s="15">
        <f>SUM(F24:G32)</f>
        <v>77861.087999999989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4" t="s">
        <v>33</v>
      </c>
      <c r="C37" s="14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16" t="s">
        <v>101</v>
      </c>
      <c r="C38" s="16"/>
      <c r="D38" s="14" t="s">
        <v>95</v>
      </c>
      <c r="E38" s="14"/>
      <c r="F38" s="15">
        <v>2855.27</v>
      </c>
      <c r="G38" s="15"/>
    </row>
    <row r="39" spans="1:7" ht="30.75" customHeight="1">
      <c r="A39" s="9">
        <v>2</v>
      </c>
      <c r="B39" s="16" t="s">
        <v>118</v>
      </c>
      <c r="C39" s="16"/>
      <c r="D39" s="14" t="s">
        <v>115</v>
      </c>
      <c r="E39" s="14"/>
      <c r="F39" s="15">
        <v>797.37</v>
      </c>
      <c r="G39" s="15"/>
    </row>
    <row r="40" spans="1:7" ht="30.75" customHeight="1">
      <c r="A40" s="11">
        <v>3</v>
      </c>
      <c r="B40" s="16" t="s">
        <v>102</v>
      </c>
      <c r="C40" s="16"/>
      <c r="D40" s="14" t="s">
        <v>96</v>
      </c>
      <c r="E40" s="14"/>
      <c r="F40" s="15">
        <v>4258.72</v>
      </c>
      <c r="G40" s="15"/>
    </row>
    <row r="41" spans="1:7" ht="30.75" customHeight="1">
      <c r="A41" s="11">
        <v>4</v>
      </c>
      <c r="B41" s="16" t="s">
        <v>103</v>
      </c>
      <c r="C41" s="16"/>
      <c r="D41" s="14" t="s">
        <v>97</v>
      </c>
      <c r="E41" s="14"/>
      <c r="F41" s="15">
        <v>4534.26</v>
      </c>
      <c r="G41" s="15"/>
    </row>
    <row r="42" spans="1:7" ht="30.75" customHeight="1">
      <c r="A42" s="11">
        <v>5</v>
      </c>
      <c r="B42" s="16" t="s">
        <v>118</v>
      </c>
      <c r="C42" s="16"/>
      <c r="D42" s="14" t="s">
        <v>116</v>
      </c>
      <c r="E42" s="14"/>
      <c r="F42" s="15">
        <v>985.84</v>
      </c>
      <c r="G42" s="15"/>
    </row>
    <row r="43" spans="1:7" ht="30.75" customHeight="1">
      <c r="A43" s="11">
        <v>6</v>
      </c>
      <c r="B43" s="16" t="s">
        <v>104</v>
      </c>
      <c r="C43" s="16"/>
      <c r="D43" s="14" t="s">
        <v>98</v>
      </c>
      <c r="E43" s="14"/>
      <c r="F43" s="15">
        <v>199.26</v>
      </c>
      <c r="G43" s="15"/>
    </row>
    <row r="44" spans="1:7" ht="30.75" customHeight="1">
      <c r="A44" s="11">
        <v>7</v>
      </c>
      <c r="B44" s="16" t="s">
        <v>105</v>
      </c>
      <c r="C44" s="16"/>
      <c r="D44" s="14" t="s">
        <v>98</v>
      </c>
      <c r="E44" s="14"/>
      <c r="F44" s="15">
        <v>11523.59</v>
      </c>
      <c r="G44" s="15"/>
    </row>
    <row r="45" spans="1:7" ht="30.75" customHeight="1">
      <c r="A45" s="11">
        <v>8</v>
      </c>
      <c r="B45" s="16" t="s">
        <v>106</v>
      </c>
      <c r="C45" s="16"/>
      <c r="D45" s="14" t="s">
        <v>98</v>
      </c>
      <c r="E45" s="14"/>
      <c r="F45" s="15">
        <v>2399.6999999999998</v>
      </c>
      <c r="G45" s="15"/>
    </row>
    <row r="46" spans="1:7" ht="30.75" customHeight="1">
      <c r="A46" s="11">
        <v>9</v>
      </c>
      <c r="B46" s="16" t="s">
        <v>107</v>
      </c>
      <c r="C46" s="16"/>
      <c r="D46" s="14" t="s">
        <v>99</v>
      </c>
      <c r="E46" s="14"/>
      <c r="F46" s="15">
        <v>223.97</v>
      </c>
      <c r="G46" s="15"/>
    </row>
    <row r="47" spans="1:7" ht="30.75" customHeight="1">
      <c r="A47" s="11">
        <v>10</v>
      </c>
      <c r="B47" s="16" t="s">
        <v>108</v>
      </c>
      <c r="C47" s="16"/>
      <c r="D47" s="14" t="s">
        <v>99</v>
      </c>
      <c r="E47" s="14"/>
      <c r="F47" s="15">
        <v>5177.83</v>
      </c>
      <c r="G47" s="15"/>
    </row>
    <row r="48" spans="1:7" ht="30.75" customHeight="1">
      <c r="A48" s="11">
        <v>11</v>
      </c>
      <c r="B48" s="16" t="s">
        <v>109</v>
      </c>
      <c r="C48" s="16"/>
      <c r="D48" s="14" t="s">
        <v>99</v>
      </c>
      <c r="E48" s="14"/>
      <c r="F48" s="15">
        <v>1944.61</v>
      </c>
      <c r="G48" s="15"/>
    </row>
    <row r="49" spans="1:7" ht="30.75" customHeight="1">
      <c r="A49" s="11">
        <v>12</v>
      </c>
      <c r="B49" s="16" t="s">
        <v>110</v>
      </c>
      <c r="C49" s="16"/>
      <c r="D49" s="14" t="s">
        <v>99</v>
      </c>
      <c r="E49" s="14"/>
      <c r="F49" s="15">
        <v>2979.66</v>
      </c>
      <c r="G49" s="15"/>
    </row>
    <row r="50" spans="1:7" ht="30.75" customHeight="1">
      <c r="A50" s="11">
        <v>13</v>
      </c>
      <c r="B50" s="16" t="s">
        <v>111</v>
      </c>
      <c r="C50" s="16"/>
      <c r="D50" s="14" t="s">
        <v>99</v>
      </c>
      <c r="E50" s="14"/>
      <c r="F50" s="15">
        <v>4106.03</v>
      </c>
      <c r="G50" s="15"/>
    </row>
    <row r="51" spans="1:7" ht="30.75" customHeight="1">
      <c r="A51" s="11">
        <v>14</v>
      </c>
      <c r="B51" s="16" t="s">
        <v>118</v>
      </c>
      <c r="C51" s="16"/>
      <c r="D51" s="14" t="s">
        <v>117</v>
      </c>
      <c r="E51" s="14"/>
      <c r="F51" s="15">
        <v>1133</v>
      </c>
      <c r="G51" s="15"/>
    </row>
    <row r="52" spans="1:7" ht="30.75" customHeight="1">
      <c r="A52" s="11">
        <v>15</v>
      </c>
      <c r="B52" s="16" t="s">
        <v>112</v>
      </c>
      <c r="C52" s="16"/>
      <c r="D52" s="14" t="s">
        <v>100</v>
      </c>
      <c r="E52" s="14"/>
      <c r="F52" s="15">
        <v>16702</v>
      </c>
      <c r="G52" s="15"/>
    </row>
    <row r="53" spans="1:7" ht="30.75" customHeight="1">
      <c r="A53" s="11">
        <v>16</v>
      </c>
      <c r="B53" s="16" t="s">
        <v>113</v>
      </c>
      <c r="C53" s="16"/>
      <c r="D53" s="14" t="s">
        <v>100</v>
      </c>
      <c r="E53" s="14"/>
      <c r="F53" s="15">
        <v>3374.26</v>
      </c>
      <c r="G53" s="15"/>
    </row>
    <row r="54" spans="1:7" ht="30.75" customHeight="1">
      <c r="A54" s="11">
        <v>17</v>
      </c>
      <c r="B54" s="16" t="s">
        <v>114</v>
      </c>
      <c r="C54" s="16"/>
      <c r="D54" s="14" t="s">
        <v>100</v>
      </c>
      <c r="E54" s="14"/>
      <c r="F54" s="15">
        <v>2296.39</v>
      </c>
      <c r="G54" s="15"/>
    </row>
    <row r="55" spans="1:7" ht="31.5" customHeight="1">
      <c r="A55" s="9"/>
      <c r="B55" s="24" t="s">
        <v>93</v>
      </c>
      <c r="C55" s="25"/>
      <c r="D55" s="18"/>
      <c r="E55" s="19"/>
      <c r="F55" s="21">
        <f>SUM(F38:G54)</f>
        <v>65491.76</v>
      </c>
      <c r="G55" s="19"/>
    </row>
    <row r="57" spans="1:7">
      <c r="A57" s="1" t="s">
        <v>36</v>
      </c>
      <c r="D57" s="7">
        <f>1.36*12*C6</f>
        <v>20093.184000000001</v>
      </c>
      <c r="E57" s="1" t="s">
        <v>37</v>
      </c>
    </row>
    <row r="58" spans="1:7">
      <c r="A58" s="1" t="s">
        <v>38</v>
      </c>
      <c r="D58" s="7">
        <f>D71*5.3%</f>
        <v>8240.6716099999994</v>
      </c>
      <c r="E58" s="1" t="s">
        <v>37</v>
      </c>
    </row>
    <row r="60" spans="1:7">
      <c r="A60" s="1" t="s">
        <v>54</v>
      </c>
    </row>
    <row r="61" spans="1:7">
      <c r="A61" s="1" t="s">
        <v>86</v>
      </c>
    </row>
    <row r="62" spans="1:7">
      <c r="B62" s="1" t="s">
        <v>53</v>
      </c>
      <c r="F62" s="7">
        <v>164550.34</v>
      </c>
      <c r="G62" s="1" t="s">
        <v>37</v>
      </c>
    </row>
    <row r="64" spans="1:7">
      <c r="A64" s="1" t="s">
        <v>87</v>
      </c>
    </row>
    <row r="65" spans="1:7">
      <c r="B65" s="1" t="s">
        <v>52</v>
      </c>
      <c r="F65" s="7">
        <f>F33+F55+D57</f>
        <v>163446.03200000001</v>
      </c>
      <c r="G65" s="1" t="s">
        <v>37</v>
      </c>
    </row>
    <row r="67" spans="1:7">
      <c r="A67" s="1" t="s">
        <v>88</v>
      </c>
      <c r="F67" s="7">
        <f>F62-F65</f>
        <v>1104.30799999999</v>
      </c>
      <c r="G67" s="1" t="s">
        <v>37</v>
      </c>
    </row>
    <row r="68" spans="1:7">
      <c r="B68" s="1" t="s">
        <v>51</v>
      </c>
      <c r="F68" s="7"/>
    </row>
    <row r="70" spans="1:7">
      <c r="A70" s="1" t="s">
        <v>39</v>
      </c>
    </row>
    <row r="71" spans="1:7">
      <c r="B71" s="1" t="s">
        <v>89</v>
      </c>
      <c r="D71" s="12">
        <v>155484.37</v>
      </c>
      <c r="E71" s="1" t="s">
        <v>37</v>
      </c>
    </row>
    <row r="72" spans="1:7">
      <c r="D72" s="7"/>
    </row>
    <row r="73" spans="1:7">
      <c r="A73" s="1" t="s">
        <v>90</v>
      </c>
      <c r="D73" s="7"/>
    </row>
    <row r="74" spans="1:7">
      <c r="A74" s="1" t="s">
        <v>92</v>
      </c>
      <c r="D74" s="7"/>
      <c r="E74" s="7">
        <v>9065.9699999999993</v>
      </c>
      <c r="F74" s="1" t="s">
        <v>37</v>
      </c>
    </row>
    <row r="75" spans="1:7">
      <c r="A75" s="1" t="s">
        <v>91</v>
      </c>
      <c r="D75" s="7"/>
    </row>
    <row r="76" spans="1:7">
      <c r="A76" s="1" t="s">
        <v>92</v>
      </c>
      <c r="D76" s="7"/>
      <c r="E76" s="7">
        <v>19969.080000000002</v>
      </c>
      <c r="F76" s="1" t="s">
        <v>37</v>
      </c>
    </row>
    <row r="77" spans="1:7" ht="66" customHeight="1"/>
    <row r="78" spans="1:7">
      <c r="A78" s="1" t="s">
        <v>40</v>
      </c>
    </row>
    <row r="80" spans="1:7" ht="76.5">
      <c r="A80" s="8" t="s">
        <v>41</v>
      </c>
      <c r="B80" s="22" t="s">
        <v>42</v>
      </c>
      <c r="C80" s="22"/>
      <c r="D80" s="8" t="s">
        <v>43</v>
      </c>
      <c r="E80" s="22" t="s">
        <v>44</v>
      </c>
      <c r="F80" s="22"/>
      <c r="G80" s="8" t="s">
        <v>45</v>
      </c>
    </row>
    <row r="81" spans="1:7" ht="30" customHeight="1">
      <c r="A81" s="23" t="s">
        <v>46</v>
      </c>
      <c r="B81" s="20" t="s">
        <v>67</v>
      </c>
      <c r="C81" s="20"/>
      <c r="D81" s="10">
        <v>7</v>
      </c>
      <c r="E81" s="20" t="s">
        <v>69</v>
      </c>
      <c r="F81" s="20"/>
      <c r="G81" s="10">
        <v>7</v>
      </c>
    </row>
    <row r="82" spans="1:7" ht="32.25" customHeight="1">
      <c r="A82" s="23"/>
      <c r="B82" s="20" t="s">
        <v>55</v>
      </c>
      <c r="C82" s="20"/>
      <c r="D82" s="10">
        <v>1</v>
      </c>
      <c r="E82" s="20" t="s">
        <v>69</v>
      </c>
      <c r="F82" s="20"/>
      <c r="G82" s="10">
        <v>1</v>
      </c>
    </row>
    <row r="83" spans="1:7" ht="28.5" customHeight="1">
      <c r="A83" s="23"/>
      <c r="B83" s="20" t="s">
        <v>56</v>
      </c>
      <c r="C83" s="20"/>
      <c r="D83" s="10"/>
      <c r="E83" s="20" t="s">
        <v>69</v>
      </c>
      <c r="F83" s="20"/>
      <c r="G83" s="10"/>
    </row>
    <row r="84" spans="1:7" ht="33.75" customHeight="1">
      <c r="A84" s="10" t="s">
        <v>57</v>
      </c>
      <c r="B84" s="20" t="s">
        <v>58</v>
      </c>
      <c r="C84" s="20"/>
      <c r="D84" s="10"/>
      <c r="E84" s="20" t="s">
        <v>70</v>
      </c>
      <c r="F84" s="20"/>
      <c r="G84" s="10"/>
    </row>
    <row r="85" spans="1:7" ht="43.5" customHeight="1">
      <c r="A85" s="23" t="s">
        <v>59</v>
      </c>
      <c r="B85" s="20" t="s">
        <v>68</v>
      </c>
      <c r="C85" s="20"/>
      <c r="D85" s="10"/>
      <c r="E85" s="20" t="s">
        <v>71</v>
      </c>
      <c r="F85" s="20"/>
      <c r="G85" s="10"/>
    </row>
    <row r="86" spans="1:7" ht="69" customHeight="1">
      <c r="A86" s="23"/>
      <c r="B86" s="20" t="s">
        <v>60</v>
      </c>
      <c r="C86" s="20"/>
      <c r="D86" s="10"/>
      <c r="E86" s="20" t="s">
        <v>72</v>
      </c>
      <c r="F86" s="20"/>
      <c r="G86" s="10"/>
    </row>
    <row r="87" spans="1:7" ht="37.5" customHeight="1">
      <c r="A87" s="23"/>
      <c r="B87" s="20" t="s">
        <v>64</v>
      </c>
      <c r="C87" s="20"/>
      <c r="D87" s="10">
        <v>3</v>
      </c>
      <c r="E87" s="20" t="s">
        <v>73</v>
      </c>
      <c r="F87" s="20"/>
      <c r="G87" s="10">
        <v>3</v>
      </c>
    </row>
    <row r="88" spans="1:7" ht="60" customHeight="1">
      <c r="A88" s="23"/>
      <c r="B88" s="20" t="s">
        <v>65</v>
      </c>
      <c r="C88" s="20"/>
      <c r="D88" s="10"/>
      <c r="E88" s="20" t="s">
        <v>74</v>
      </c>
      <c r="F88" s="20"/>
      <c r="G88" s="10"/>
    </row>
    <row r="89" spans="1:7" ht="33" customHeight="1">
      <c r="A89" s="23"/>
      <c r="B89" s="20" t="s">
        <v>66</v>
      </c>
      <c r="C89" s="20"/>
      <c r="D89" s="10"/>
      <c r="E89" s="20" t="s">
        <v>75</v>
      </c>
      <c r="F89" s="20"/>
      <c r="G89" s="10"/>
    </row>
    <row r="90" spans="1:7" ht="42.75" customHeight="1">
      <c r="A90" s="23"/>
      <c r="B90" s="20" t="s">
        <v>61</v>
      </c>
      <c r="C90" s="20"/>
      <c r="D90" s="10"/>
      <c r="E90" s="20" t="s">
        <v>76</v>
      </c>
      <c r="F90" s="20"/>
      <c r="G90" s="10"/>
    </row>
    <row r="91" spans="1:7" ht="36" customHeight="1">
      <c r="A91" s="23"/>
      <c r="B91" s="20" t="s">
        <v>62</v>
      </c>
      <c r="C91" s="20"/>
      <c r="D91" s="10"/>
      <c r="E91" s="20" t="s">
        <v>71</v>
      </c>
      <c r="F91" s="20"/>
      <c r="G91" s="10"/>
    </row>
    <row r="92" spans="1:7">
      <c r="A92" s="23"/>
      <c r="B92" s="20" t="s">
        <v>63</v>
      </c>
      <c r="C92" s="20"/>
      <c r="D92" s="10"/>
      <c r="E92" s="20"/>
      <c r="F92" s="20"/>
      <c r="G92" s="10"/>
    </row>
    <row r="95" spans="1:7">
      <c r="A95" s="1" t="s">
        <v>80</v>
      </c>
      <c r="F95" s="1" t="s">
        <v>79</v>
      </c>
    </row>
    <row r="97" spans="1:6">
      <c r="A97" s="1" t="s">
        <v>84</v>
      </c>
      <c r="F97" s="1" t="s">
        <v>81</v>
      </c>
    </row>
  </sheetData>
  <sortState ref="B38:G54">
    <sortCondition ref="D38:D54" customList="Январь,Февраль,Март,Апрель,Май,Июнь,Июль,Август,Сентябрь,Октябрь,Ноябрь,Декабрь"/>
  </sortState>
  <mergeCells count="122">
    <mergeCell ref="B92:C92"/>
    <mergeCell ref="E92:F92"/>
    <mergeCell ref="B88:C88"/>
    <mergeCell ref="E88:F88"/>
    <mergeCell ref="B89:C89"/>
    <mergeCell ref="E89:F89"/>
    <mergeCell ref="B90:C90"/>
    <mergeCell ref="E90:F90"/>
    <mergeCell ref="F55:G55"/>
    <mergeCell ref="B80:C80"/>
    <mergeCell ref="E80:F80"/>
    <mergeCell ref="A81:A83"/>
    <mergeCell ref="B81:C81"/>
    <mergeCell ref="E81:F81"/>
    <mergeCell ref="B82:C82"/>
    <mergeCell ref="E82:F82"/>
    <mergeCell ref="B83:C83"/>
    <mergeCell ref="E83:F83"/>
    <mergeCell ref="B55:C55"/>
    <mergeCell ref="D55:E55"/>
    <mergeCell ref="B84:C84"/>
    <mergeCell ref="E84:F84"/>
    <mergeCell ref="A85:A92"/>
    <mergeCell ref="B85:C85"/>
    <mergeCell ref="E85:F85"/>
    <mergeCell ref="B86:C86"/>
    <mergeCell ref="E86:F86"/>
    <mergeCell ref="B87:C87"/>
    <mergeCell ref="E87:F87"/>
    <mergeCell ref="B91:C91"/>
    <mergeCell ref="E91:F91"/>
    <mergeCell ref="F39:G39"/>
    <mergeCell ref="D40:E40"/>
    <mergeCell ref="F40:G40"/>
    <mergeCell ref="B53:C53"/>
    <mergeCell ref="B54:C54"/>
    <mergeCell ref="B47:C47"/>
    <mergeCell ref="B48:C48"/>
    <mergeCell ref="B49:C49"/>
    <mergeCell ref="B50:C50"/>
    <mergeCell ref="B51:C51"/>
    <mergeCell ref="B52:C52"/>
    <mergeCell ref="B44:C44"/>
    <mergeCell ref="B45:C45"/>
    <mergeCell ref="B46:C46"/>
    <mergeCell ref="B42:C42"/>
    <mergeCell ref="D42:E42"/>
    <mergeCell ref="F42:G42"/>
    <mergeCell ref="B43:C43"/>
    <mergeCell ref="D43:E43"/>
    <mergeCell ref="F43:G43"/>
    <mergeCell ref="B30:C30"/>
    <mergeCell ref="D30:E30"/>
    <mergeCell ref="F30:G30"/>
    <mergeCell ref="B31:C31"/>
    <mergeCell ref="D31:E31"/>
    <mergeCell ref="F31:G31"/>
    <mergeCell ref="D44:E44"/>
    <mergeCell ref="D45:E45"/>
    <mergeCell ref="D46:E46"/>
    <mergeCell ref="F44:G44"/>
    <mergeCell ref="F45:G45"/>
    <mergeCell ref="F46:G46"/>
    <mergeCell ref="B41:C41"/>
    <mergeCell ref="D41:E41"/>
    <mergeCell ref="F41:G41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B24:C24"/>
    <mergeCell ref="D24:E24"/>
    <mergeCell ref="F24:G24"/>
    <mergeCell ref="B25:C25"/>
    <mergeCell ref="D25:E25"/>
    <mergeCell ref="F25:G25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D47:E47"/>
    <mergeCell ref="D48:E48"/>
    <mergeCell ref="D49:E49"/>
    <mergeCell ref="D50:E50"/>
    <mergeCell ref="D51:E51"/>
    <mergeCell ref="D52:E52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32:C32"/>
    <mergeCell ref="D32:E32"/>
    <mergeCell ref="F32:G32"/>
    <mergeCell ref="B33:C33"/>
    <mergeCell ref="D33:E33"/>
    <mergeCell ref="F33:G33"/>
    <mergeCell ref="D53:E53"/>
    <mergeCell ref="D54:E54"/>
    <mergeCell ref="F47:G47"/>
    <mergeCell ref="F48:G48"/>
    <mergeCell ref="F49:G49"/>
    <mergeCell ref="F50:G50"/>
    <mergeCell ref="F51:G51"/>
    <mergeCell ref="F52:G52"/>
    <mergeCell ref="F53:G53"/>
    <mergeCell ref="F54:G54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2013-03-18T12:30:59Z</dcterms:modified>
</cp:coreProperties>
</file>