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48"/>
  <c r="D50"/>
  <c r="G19"/>
  <c r="E19"/>
  <c r="C19"/>
  <c r="D51"/>
  <c r="F27"/>
  <c r="F26"/>
  <c r="F18"/>
  <c r="F17"/>
  <c r="F16"/>
  <c r="F15"/>
  <c r="F14"/>
  <c r="F19" l="1"/>
  <c r="F33"/>
  <c r="F58" s="1"/>
  <c r="F60" s="1"/>
</calcChain>
</file>

<file path=xl/sharedStrings.xml><?xml version="1.0" encoding="utf-8"?>
<sst xmlns="http://schemas.openxmlformats.org/spreadsheetml/2006/main" count="132" uniqueCount="112">
  <si>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</si>
  <si>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</si>
  <si>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</si>
  <si>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</si>
  <si>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</si>
  <si>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</si>
  <si>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</si>
  <si>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</si>
  <si>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</si>
  <si>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</si>
  <si>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</si>
  <si>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</si>
  <si>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</si>
  <si>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</si>
  <si>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</si>
  <si>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</si>
  <si>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</si>
  <si>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</si>
  <si>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</si>
  <si>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</si>
  <si>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</si>
  <si>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</si>
  <si>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</si>
  <si>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</si>
  <si>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</si>
  <si>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</si>
  <si>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</si>
  <si>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</si>
  <si>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</si>
  <si>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</si>
  <si>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</si>
  <si>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</si>
  <si>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</si>
  <si>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</si>
  <si>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</si>
  <si>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</si>
  <si>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</si>
  <si>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</si>
  <si>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</si>
  <si>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</si>
  <si>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</si>
  <si>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</si>
  <si>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</si>
  <si>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</si>
  <si>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</si>
  <si>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</si>
  <si>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</si>
  <si>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</si>
  <si>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</si>
  <si>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</si>
  <si>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</si>
  <si>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</si>
  <si>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</si>
  <si>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</si>
  <si>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</si>
  <si>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</si>
  <si>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</si>
  <si>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</si>
  <si>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</si>
  <si>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</si>
  <si>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</si>
  <si>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</si>
  <si>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</si>
  <si>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</si>
  <si>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</si>
  <si>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</si>
  <si>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</si>
  <si>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</si>
  <si>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</si>
  <si>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</si>
  <si>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</si>
  <si>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</si>
  <si>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</si>
  <si>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</si>
  <si>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</si>
  <si>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</si>
  <si>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</si>
  <si>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</si>
  <si>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</si>
  <si>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</si>
  <si>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</si>
  <si>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</si>
  <si>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</si>
  <si>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</si>
  <si>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</si>
  <si>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</si>
  <si>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</si>
  <si>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</si>
  <si>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</si>
  <si>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</si>
  <si>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</si>
  <si>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</si>
  <si>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</si>
  <si>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</si>
  <si>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8  по улице Гаврилова </t>
  </si>
  <si>
    <t>Март</t>
  </si>
  <si>
    <t>Сентябрь</t>
  </si>
  <si>
    <t>Декабрь</t>
  </si>
  <si>
    <t>кв.17 замена сгона на врезке ХВ,промывка стояка ХВ</t>
  </si>
  <si>
    <t>чердак ремонт лежака отопления</t>
  </si>
  <si>
    <t>чердак ремонт воздухосборника</t>
  </si>
  <si>
    <t>кв.7 наладка с/отопления</t>
  </si>
  <si>
    <t>ремонт эл.проводки</t>
  </si>
  <si>
    <t>Январь</t>
  </si>
  <si>
    <t>Февраль</t>
  </si>
  <si>
    <t>Октябрь</t>
  </si>
  <si>
    <t>Ноябрь</t>
  </si>
  <si>
    <t>очистка крыши от снега и льда</t>
  </si>
  <si>
    <t>проверка и прочистка дымоходов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</si>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</sst>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53" workbookViewId="0">
      <selection activeCell="E68" sqref="E6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1202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110</v>
      </c>
      <c r="G13" s="13" t="s">
        <v>111</v>
      </c>
      <c r="H13" s="2"/>
      <c r="I13" s="2"/>
      <c r="J13" s="2"/>
    </row>
    <row r="14" spans="1:10">
      <c r="A14" s="4" t="s">
        <v>47</v>
      </c>
      <c r="B14" s="5">
        <f>C14/2.495</f>
        <v>39408.01603206413</v>
      </c>
      <c r="C14" s="6">
        <v>98323</v>
      </c>
      <c r="D14" s="6"/>
      <c r="E14" s="6">
        <v>95858.49</v>
      </c>
      <c r="F14" s="6">
        <f>C14-D14-E14</f>
        <v>2464.5099999999948</v>
      </c>
      <c r="G14" s="6">
        <v>2464.5100000000002</v>
      </c>
    </row>
    <row r="15" spans="1:10">
      <c r="A15" s="4" t="s">
        <v>48</v>
      </c>
      <c r="B15" s="5">
        <f>C15/1282.165</f>
        <v>238.83465076647701</v>
      </c>
      <c r="C15" s="6">
        <v>306225.43</v>
      </c>
      <c r="D15" s="6"/>
      <c r="E15" s="6">
        <v>297224.96000000002</v>
      </c>
      <c r="F15" s="6">
        <f t="shared" ref="F15:F18" si="0">C15-D15-E15</f>
        <v>9000.4699999999721</v>
      </c>
      <c r="G15" s="6">
        <v>14772.49</v>
      </c>
    </row>
    <row r="16" spans="1:10" ht="16.5">
      <c r="A16" s="4" t="s">
        <v>49</v>
      </c>
      <c r="B16" s="5">
        <f>C16/13.16</f>
        <v>3931.7515197568387</v>
      </c>
      <c r="C16" s="6">
        <v>51741.85</v>
      </c>
      <c r="D16" s="6">
        <v>61.94</v>
      </c>
      <c r="E16" s="6">
        <v>51143.25</v>
      </c>
      <c r="F16" s="6">
        <f t="shared" si="0"/>
        <v>536.65999999999622</v>
      </c>
      <c r="G16" s="6">
        <v>536.66</v>
      </c>
    </row>
    <row r="17" spans="1:7" ht="16.5">
      <c r="A17" s="4" t="s">
        <v>85</v>
      </c>
      <c r="B17" s="5">
        <f>C17/89.598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3932</v>
      </c>
      <c r="C18" s="6">
        <v>78333.55</v>
      </c>
      <c r="D18" s="6">
        <v>88.29</v>
      </c>
      <c r="E18" s="6">
        <v>77368.960000000006</v>
      </c>
      <c r="F18" s="6">
        <f t="shared" si="0"/>
        <v>876.30000000000291</v>
      </c>
      <c r="G18" s="6">
        <v>876.3</v>
      </c>
    </row>
    <row r="19" spans="1:7">
      <c r="A19" s="4" t="s">
        <v>82</v>
      </c>
      <c r="B19" s="5"/>
      <c r="C19" s="6">
        <f>SUM(C14:C18)</f>
        <v>534623.82999999996</v>
      </c>
      <c r="D19" s="6"/>
      <c r="E19" s="6">
        <f>SUM(E14:E18)</f>
        <v>521595.66000000003</v>
      </c>
      <c r="F19" s="6">
        <f>SUM(F14:F18)</f>
        <v>12877.939999999966</v>
      </c>
      <c r="G19" s="6">
        <f>SUM(G14:G18)</f>
        <v>18649.96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6779.28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21780.240000000002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1442.4000000000003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2019.3600000000001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9952.56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13125.84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20914.8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76014.48000000001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107</v>
      </c>
      <c r="C38" s="16"/>
      <c r="D38" s="23" t="s">
        <v>103</v>
      </c>
      <c r="E38" s="23"/>
      <c r="F38" s="24">
        <v>4828</v>
      </c>
      <c r="G38" s="24"/>
    </row>
    <row r="39" spans="1:7" ht="30.75" customHeight="1">
      <c r="A39" s="9">
        <v>2</v>
      </c>
      <c r="B39" s="16" t="s">
        <v>107</v>
      </c>
      <c r="C39" s="16"/>
      <c r="D39" s="23" t="s">
        <v>104</v>
      </c>
      <c r="E39" s="23"/>
      <c r="F39" s="24">
        <v>3219</v>
      </c>
      <c r="G39" s="24"/>
    </row>
    <row r="40" spans="1:7" ht="30.75" customHeight="1">
      <c r="A40" s="11">
        <v>3</v>
      </c>
      <c r="B40" s="16" t="s">
        <v>98</v>
      </c>
      <c r="C40" s="16"/>
      <c r="D40" s="23" t="s">
        <v>95</v>
      </c>
      <c r="E40" s="23"/>
      <c r="F40" s="24">
        <v>3246.73</v>
      </c>
      <c r="G40" s="24"/>
    </row>
    <row r="41" spans="1:7" ht="31.5" customHeight="1">
      <c r="A41" s="11">
        <v>4</v>
      </c>
      <c r="B41" s="16" t="s">
        <v>107</v>
      </c>
      <c r="C41" s="16"/>
      <c r="D41" s="23" t="s">
        <v>95</v>
      </c>
      <c r="E41" s="23"/>
      <c r="F41" s="24">
        <v>2683</v>
      </c>
      <c r="G41" s="24"/>
    </row>
    <row r="42" spans="1:7" ht="33" customHeight="1">
      <c r="A42" s="11">
        <v>5</v>
      </c>
      <c r="B42" s="16" t="s">
        <v>99</v>
      </c>
      <c r="C42" s="16"/>
      <c r="D42" s="23" t="s">
        <v>96</v>
      </c>
      <c r="E42" s="23"/>
      <c r="F42" s="24">
        <v>539.82000000000005</v>
      </c>
      <c r="G42" s="24"/>
    </row>
    <row r="43" spans="1:7" ht="34.5" customHeight="1">
      <c r="A43" s="11">
        <v>6</v>
      </c>
      <c r="B43" s="16" t="s">
        <v>100</v>
      </c>
      <c r="C43" s="16"/>
      <c r="D43" s="23" t="s">
        <v>96</v>
      </c>
      <c r="E43" s="23"/>
      <c r="F43" s="24">
        <v>1517.78</v>
      </c>
      <c r="G43" s="24"/>
    </row>
    <row r="44" spans="1:7" ht="33" customHeight="1">
      <c r="A44" s="11">
        <v>7</v>
      </c>
      <c r="B44" s="16" t="s">
        <v>108</v>
      </c>
      <c r="C44" s="16"/>
      <c r="D44" s="23" t="s">
        <v>105</v>
      </c>
      <c r="E44" s="23"/>
      <c r="F44" s="24">
        <v>1043</v>
      </c>
      <c r="G44" s="24"/>
    </row>
    <row r="45" spans="1:7">
      <c r="A45" s="11">
        <v>8</v>
      </c>
      <c r="B45" s="16" t="s">
        <v>109</v>
      </c>
      <c r="C45" s="16"/>
      <c r="D45" s="23" t="s">
        <v>106</v>
      </c>
      <c r="E45" s="23"/>
      <c r="F45" s="24">
        <v>1912</v>
      </c>
      <c r="G45" s="24"/>
    </row>
    <row r="46" spans="1:7">
      <c r="A46" s="11">
        <v>9</v>
      </c>
      <c r="B46" s="16" t="s">
        <v>101</v>
      </c>
      <c r="C46" s="16"/>
      <c r="D46" s="23" t="s">
        <v>97</v>
      </c>
      <c r="E46" s="23"/>
      <c r="F46" s="24">
        <v>1092.68</v>
      </c>
      <c r="G46" s="24"/>
    </row>
    <row r="47" spans="1:7">
      <c r="A47" s="11">
        <v>10</v>
      </c>
      <c r="B47" s="16" t="s">
        <v>102</v>
      </c>
      <c r="C47" s="16"/>
      <c r="D47" s="23" t="s">
        <v>97</v>
      </c>
      <c r="E47" s="23"/>
      <c r="F47" s="24">
        <v>1323.37</v>
      </c>
      <c r="G47" s="24"/>
    </row>
    <row r="48" spans="1:7" ht="31.5" customHeight="1">
      <c r="A48" s="9"/>
      <c r="B48" s="20" t="s">
        <v>93</v>
      </c>
      <c r="C48" s="21"/>
      <c r="D48" s="22"/>
      <c r="E48" s="18"/>
      <c r="F48" s="17">
        <f>SUM(F38:G47)</f>
        <v>21405.38</v>
      </c>
      <c r="G48" s="18"/>
    </row>
    <row r="50" spans="1:7">
      <c r="A50" s="1" t="s">
        <v>36</v>
      </c>
      <c r="D50" s="7">
        <f>1.36*12*C6</f>
        <v>19616.64</v>
      </c>
      <c r="E50" s="1" t="s">
        <v>37</v>
      </c>
    </row>
    <row r="51" spans="1:7">
      <c r="A51" s="1" t="s">
        <v>38</v>
      </c>
      <c r="D51" s="7">
        <f>D64*5.3%</f>
        <v>8279.6727199999987</v>
      </c>
      <c r="E51" s="1" t="s">
        <v>37</v>
      </c>
    </row>
    <row r="53" spans="1:7">
      <c r="A53" s="1" t="s">
        <v>54</v>
      </c>
    </row>
    <row r="54" spans="1:7">
      <c r="A54" s="1" t="s">
        <v>86</v>
      </c>
    </row>
    <row r="55" spans="1:7">
      <c r="B55" s="1" t="s">
        <v>53</v>
      </c>
      <c r="F55" s="7">
        <v>160647.67000000001</v>
      </c>
      <c r="G55" s="1" t="s">
        <v>37</v>
      </c>
    </row>
    <row r="57" spans="1:7">
      <c r="A57" s="1" t="s">
        <v>87</v>
      </c>
    </row>
    <row r="58" spans="1:7">
      <c r="B58" s="1" t="s">
        <v>52</v>
      </c>
      <c r="F58" s="7">
        <f>F33+F48+D50</f>
        <v>117036.50000000001</v>
      </c>
      <c r="G58" s="1" t="s">
        <v>37</v>
      </c>
    </row>
    <row r="60" spans="1:7">
      <c r="A60" s="1" t="s">
        <v>88</v>
      </c>
      <c r="F60" s="7">
        <f>F55-F58</f>
        <v>43611.17</v>
      </c>
      <c r="G60" s="1" t="s">
        <v>37</v>
      </c>
    </row>
    <row r="61" spans="1:7">
      <c r="B61" s="1" t="s">
        <v>51</v>
      </c>
      <c r="F61" s="7"/>
    </row>
    <row r="63" spans="1:7">
      <c r="A63" s="1" t="s">
        <v>39</v>
      </c>
    </row>
    <row r="64" spans="1:7">
      <c r="B64" s="1" t="s">
        <v>89</v>
      </c>
      <c r="D64" s="12">
        <v>156220.24</v>
      </c>
      <c r="E64" s="1" t="s">
        <v>37</v>
      </c>
    </row>
    <row r="65" spans="1:7">
      <c r="D65" s="7"/>
    </row>
    <row r="66" spans="1:7">
      <c r="A66" s="1" t="s">
        <v>90</v>
      </c>
      <c r="D66" s="7"/>
    </row>
    <row r="67" spans="1:7">
      <c r="A67" s="1" t="s">
        <v>92</v>
      </c>
      <c r="D67" s="7"/>
      <c r="E67" s="7">
        <v>4427.43</v>
      </c>
      <c r="F67" s="1" t="s">
        <v>37</v>
      </c>
    </row>
    <row r="68" spans="1:7">
      <c r="A68" s="1" t="s">
        <v>91</v>
      </c>
      <c r="D68" s="7"/>
    </row>
    <row r="69" spans="1:7">
      <c r="A69" s="1" t="s">
        <v>92</v>
      </c>
      <c r="D69" s="7"/>
      <c r="E69" s="7">
        <v>11601.62</v>
      </c>
      <c r="F69" s="1" t="s">
        <v>37</v>
      </c>
    </row>
    <row r="70" spans="1:7" ht="66" customHeight="1"/>
    <row r="71" spans="1:7">
      <c r="A71" s="1" t="s">
        <v>40</v>
      </c>
    </row>
    <row r="73" spans="1:7" ht="76.5">
      <c r="A73" s="8" t="s">
        <v>41</v>
      </c>
      <c r="B73" s="19" t="s">
        <v>42</v>
      </c>
      <c r="C73" s="19"/>
      <c r="D73" s="8" t="s">
        <v>43</v>
      </c>
      <c r="E73" s="19" t="s">
        <v>44</v>
      </c>
      <c r="F73" s="19"/>
      <c r="G73" s="8" t="s">
        <v>45</v>
      </c>
    </row>
    <row r="74" spans="1:7" ht="30" customHeight="1">
      <c r="A74" s="15" t="s">
        <v>46</v>
      </c>
      <c r="B74" s="14" t="s">
        <v>67</v>
      </c>
      <c r="C74" s="14"/>
      <c r="D74" s="10">
        <v>4</v>
      </c>
      <c r="E74" s="14" t="s">
        <v>69</v>
      </c>
      <c r="F74" s="14"/>
      <c r="G74" s="10">
        <v>3</v>
      </c>
    </row>
    <row r="75" spans="1:7" ht="32.25" customHeight="1">
      <c r="A75" s="15"/>
      <c r="B75" s="14" t="s">
        <v>55</v>
      </c>
      <c r="C75" s="14"/>
      <c r="D75" s="10">
        <v>1</v>
      </c>
      <c r="E75" s="14" t="s">
        <v>69</v>
      </c>
      <c r="F75" s="14"/>
      <c r="G75" s="10">
        <v>1</v>
      </c>
    </row>
    <row r="76" spans="1:7" ht="28.5" customHeight="1">
      <c r="A76" s="15"/>
      <c r="B76" s="14" t="s">
        <v>56</v>
      </c>
      <c r="C76" s="14"/>
      <c r="D76" s="10">
        <v>2</v>
      </c>
      <c r="E76" s="14" t="s">
        <v>69</v>
      </c>
      <c r="F76" s="14"/>
      <c r="G76" s="10">
        <v>2</v>
      </c>
    </row>
    <row r="77" spans="1:7" ht="33.75" customHeight="1">
      <c r="A77" s="10" t="s">
        <v>57</v>
      </c>
      <c r="B77" s="14" t="s">
        <v>58</v>
      </c>
      <c r="C77" s="14"/>
      <c r="D77" s="10"/>
      <c r="E77" s="14" t="s">
        <v>70</v>
      </c>
      <c r="F77" s="14"/>
      <c r="G77" s="10"/>
    </row>
    <row r="78" spans="1:7" ht="43.5" customHeight="1">
      <c r="A78" s="15" t="s">
        <v>59</v>
      </c>
      <c r="B78" s="14" t="s">
        <v>68</v>
      </c>
      <c r="C78" s="14"/>
      <c r="D78" s="10">
        <v>2</v>
      </c>
      <c r="E78" s="14" t="s">
        <v>71</v>
      </c>
      <c r="F78" s="14"/>
      <c r="G78" s="10">
        <v>2</v>
      </c>
    </row>
    <row r="79" spans="1:7" ht="69" customHeight="1">
      <c r="A79" s="15"/>
      <c r="B79" s="14" t="s">
        <v>60</v>
      </c>
      <c r="C79" s="14"/>
      <c r="D79" s="10"/>
      <c r="E79" s="14" t="s">
        <v>72</v>
      </c>
      <c r="F79" s="14"/>
      <c r="G79" s="10"/>
    </row>
    <row r="80" spans="1:7" ht="37.5" customHeight="1">
      <c r="A80" s="15"/>
      <c r="B80" s="14" t="s">
        <v>64</v>
      </c>
      <c r="C80" s="14"/>
      <c r="D80" s="10">
        <v>2</v>
      </c>
      <c r="E80" s="14" t="s">
        <v>73</v>
      </c>
      <c r="F80" s="14"/>
      <c r="G80" s="10">
        <v>2</v>
      </c>
    </row>
    <row r="81" spans="1:7" ht="60" customHeight="1">
      <c r="A81" s="15"/>
      <c r="B81" s="14" t="s">
        <v>65</v>
      </c>
      <c r="C81" s="14"/>
      <c r="D81" s="10"/>
      <c r="E81" s="14" t="s">
        <v>74</v>
      </c>
      <c r="F81" s="14"/>
      <c r="G81" s="10"/>
    </row>
    <row r="82" spans="1:7" ht="33" customHeight="1">
      <c r="A82" s="15"/>
      <c r="B82" s="14" t="s">
        <v>66</v>
      </c>
      <c r="C82" s="14"/>
      <c r="D82" s="10"/>
      <c r="E82" s="14" t="s">
        <v>75</v>
      </c>
      <c r="F82" s="14"/>
      <c r="G82" s="10"/>
    </row>
    <row r="83" spans="1:7" ht="42.75" customHeight="1">
      <c r="A83" s="15"/>
      <c r="B83" s="14" t="s">
        <v>61</v>
      </c>
      <c r="C83" s="14"/>
      <c r="D83" s="10"/>
      <c r="E83" s="14" t="s">
        <v>76</v>
      </c>
      <c r="F83" s="14"/>
      <c r="G83" s="10"/>
    </row>
    <row r="84" spans="1:7" ht="36" customHeight="1">
      <c r="A84" s="15"/>
      <c r="B84" s="14" t="s">
        <v>62</v>
      </c>
      <c r="C84" s="14"/>
      <c r="D84" s="10">
        <v>1</v>
      </c>
      <c r="E84" s="14" t="s">
        <v>71</v>
      </c>
      <c r="F84" s="14"/>
      <c r="G84" s="10">
        <v>1</v>
      </c>
    </row>
    <row r="85" spans="1:7">
      <c r="A85" s="15"/>
      <c r="B85" s="14" t="s">
        <v>63</v>
      </c>
      <c r="C85" s="14"/>
      <c r="D85" s="10">
        <v>1</v>
      </c>
      <c r="E85" s="14"/>
      <c r="F85" s="14"/>
      <c r="G85" s="10">
        <v>1</v>
      </c>
    </row>
    <row r="88" spans="1:7">
      <c r="A88" s="1" t="s">
        <v>80</v>
      </c>
      <c r="F88" s="1" t="s">
        <v>79</v>
      </c>
    </row>
    <row r="90" spans="1:7">
      <c r="A90" s="1" t="s">
        <v>84</v>
      </c>
      <c r="F90" s="1" t="s">
        <v>81</v>
      </c>
    </row>
  </sheetData>
  <sortState ref="B38:G47">
    <sortCondition ref="D38:D47" customList="Январь,Февраль,Март,Апрель,Май,Июнь,Июль,Август,Сентябрь,Октябрь,Ноябрь,Декабрь"/>
  </sortState>
  <mergeCells count="101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F41:G41"/>
    <mergeCell ref="F42:G42"/>
    <mergeCell ref="F43:G43"/>
    <mergeCell ref="D41:E41"/>
    <mergeCell ref="D42:E42"/>
    <mergeCell ref="D43:E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4:G44"/>
    <mergeCell ref="F45:G45"/>
    <mergeCell ref="F46:G46"/>
    <mergeCell ref="D44:E44"/>
    <mergeCell ref="D45:E45"/>
    <mergeCell ref="D46:E46"/>
    <mergeCell ref="B47:C47"/>
    <mergeCell ref="F48:G48"/>
    <mergeCell ref="B73:C73"/>
    <mergeCell ref="E73:F73"/>
    <mergeCell ref="A74:A76"/>
    <mergeCell ref="B74:C74"/>
    <mergeCell ref="E74:F74"/>
    <mergeCell ref="B75:C75"/>
    <mergeCell ref="E75:F75"/>
    <mergeCell ref="B76:C76"/>
    <mergeCell ref="E76:F76"/>
    <mergeCell ref="B48:C48"/>
    <mergeCell ref="D48:E48"/>
    <mergeCell ref="F47:G47"/>
    <mergeCell ref="D47:E47"/>
    <mergeCell ref="B77:C77"/>
    <mergeCell ref="E77:F77"/>
    <mergeCell ref="A78:A85"/>
    <mergeCell ref="B78:C78"/>
    <mergeCell ref="E78:F78"/>
    <mergeCell ref="B79:C79"/>
    <mergeCell ref="E79:F79"/>
    <mergeCell ref="B80:C80"/>
    <mergeCell ref="E80:F80"/>
    <mergeCell ref="B84:C84"/>
    <mergeCell ref="E84:F84"/>
    <mergeCell ref="B85:C85"/>
    <mergeCell ref="E85:F85"/>
    <mergeCell ref="B81:C81"/>
    <mergeCell ref="E81:F81"/>
    <mergeCell ref="B82:C82"/>
    <mergeCell ref="E82:F82"/>
    <mergeCell ref="B83:C83"/>
    <mergeCell ref="E83:F8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2013-03-17T12:55:42Z</dcterms:modified>
</cp:coreProperties>
</file>