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7" i="11"/>
  <c r="B17"/>
  <c r="B16"/>
  <c r="B15"/>
  <c r="B14"/>
  <c r="F28"/>
  <c r="F26"/>
  <c r="F25"/>
  <c r="F24"/>
  <c r="F32"/>
  <c r="F31" l="1"/>
  <c r="F29"/>
  <c r="F164"/>
  <c r="D166"/>
  <c r="G19"/>
  <c r="E19"/>
  <c r="C19"/>
  <c r="D167"/>
  <c r="F27"/>
  <c r="F18"/>
  <c r="F16"/>
  <c r="F15"/>
  <c r="F14"/>
  <c r="F19" l="1"/>
  <c r="F33"/>
  <c r="F174" s="1"/>
  <c r="F176" s="1"/>
</calcChain>
</file>

<file path=xl/sharedStrings.xml><?xml version="1.0" encoding="utf-8"?>
<sst xmlns="http://schemas.openxmlformats.org/spreadsheetml/2006/main" count="364" uniqueCount="199">
  <si>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</si>
  <si>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</si>
  <si>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</si>
  <si>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</si>
  <si>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</si>
  <si>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</si>
  <si>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</si>
  <si>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</si>
  <si>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</si>
  <si>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</si>
  <si>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</si>
  <si>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</si>
  <si>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</si>
  <si>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</si>
  <si>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</si>
  <si>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</si>
  <si>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</si>
  <si>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</si>
  <si>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</si>
  <si>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</si>
  <si>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</si>
  <si>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</si>
  <si>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</si>
  <si>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</si>
  <si>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</si>
  <si>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</si>
  <si>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</si>
  <si>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</si>
  <si>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</si>
  <si>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</si>
  <si>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</si>
  <si>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</si>
  <si>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</si>
  <si>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</si>
  <si>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</si>
  <si>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</si>
  <si>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</si>
  <si>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</si>
  <si>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</si>
  <si>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</si>
  <si>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</si>
  <si>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</si>
  <si>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</si>
  <si>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</si>
  <si>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</si>
  <si>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</si>
  <si>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</si>
  <si>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</si>
  <si>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</si>
  <si>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</si>
  <si>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</si>
  <si>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</si>
  <si>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</si>
  <si>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</si>
  <si>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</si>
  <si>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</si>
  <si>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</si>
  <si>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</si>
  <si>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</si>
  <si>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</si>
  <si>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</si>
  <si>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</si>
  <si>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</si>
  <si>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</si>
  <si>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</si>
  <si>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</si>
  <si>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</si>
  <si>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</si>
  <si>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</si>
  <si>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</si>
  <si>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</si>
  <si>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</si>
  <si>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</si>
  <si>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</si>
  <si>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</si>
  <si>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</si>
  <si>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</si>
  <si>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</si>
  <si>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</si>
  <si>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</si>
  <si>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</si>
  <si>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</si>
  <si>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</si>
  <si>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</si>
  <si>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</si>
  <si>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</si>
  <si>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</si>
  <si>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</si>
  <si>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</si>
  <si>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</si>
  <si>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</si>
  <si>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</si>
  <si>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</si>
  <si>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</si>
  <si>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7 по улице  9 Пятилетки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</si>
  <si>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</si>
  <si>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</si>
  <si>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</si>
  <si>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</si>
  <si>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</si>
  <si>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</si>
  <si>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</si>
  <si>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</si>
  <si>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</si>
  <si>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</si>
  <si>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</si>
  <si>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</si>
  <si>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подвал ремонт лежака ХВ</t>
  </si>
  <si>
    <t>подвал прочистка засора канализации</t>
  </si>
  <si>
    <t>подвал прочистка лежака канализации</t>
  </si>
  <si>
    <t xml:space="preserve">подвал замена лежака канализации </t>
  </si>
  <si>
    <t>подвал замена стояка отопления</t>
  </si>
  <si>
    <t>кв.1,3,5,29 наладка стояков ГВС</t>
  </si>
  <si>
    <t>подвал наладка стояков ГВС</t>
  </si>
  <si>
    <t>ремонт уличного освещения</t>
  </si>
  <si>
    <t>замена автоматов,ремонт щитов этажных</t>
  </si>
  <si>
    <t>ремонт освещения площадок</t>
  </si>
  <si>
    <t>кв.90 ремонт эл.проводки после залива</t>
  </si>
  <si>
    <t>кв.91 ремонт эл.проводки после залива</t>
  </si>
  <si>
    <t>подвал замена лежака канализации</t>
  </si>
  <si>
    <t xml:space="preserve">подвал прочистка лежака и стояка канализации </t>
  </si>
  <si>
    <t>подвал замена врезки ХВ от лежака</t>
  </si>
  <si>
    <t>кв.5,7 наладка стояков ГВС</t>
  </si>
  <si>
    <t>ремонт освещения над подъездами</t>
  </si>
  <si>
    <t xml:space="preserve">подвал наладка стояков ГВС </t>
  </si>
  <si>
    <t>кв.1,5,7,40 наладка стояков ГВС</t>
  </si>
  <si>
    <t>кв.129 прочистка стояка канализации</t>
  </si>
  <si>
    <t>кв.137 замена стояка канализации</t>
  </si>
  <si>
    <t>подвал наладка с/отопления</t>
  </si>
  <si>
    <t>кв.76 ремонт стояка ГВС</t>
  </si>
  <si>
    <t>кв.78 замена стояка канализации</t>
  </si>
  <si>
    <t>отогрев ливневки с чердака до подъезда</t>
  </si>
  <si>
    <t>кв.137-140 ремонт эл.проводки после залива,ремонт освещения</t>
  </si>
  <si>
    <t>ремонт щита этажного</t>
  </si>
  <si>
    <t>кв.40 ремонт эл.проводки после залива</t>
  </si>
  <si>
    <t>кв.85 ремонт эл.проводки</t>
  </si>
  <si>
    <t>кв.91,92 ремонт эл.проводки после залива</t>
  </si>
  <si>
    <t>замена стояка ХВ из подвала до 2 эт.</t>
  </si>
  <si>
    <t>подвал замена лежака ХВ</t>
  </si>
  <si>
    <t>подвал прочистка стояка канализации</t>
  </si>
  <si>
    <t>кв.81 замена врезки ХВ</t>
  </si>
  <si>
    <t>кв.178 ремонт эл.проводки после залива,ремонт щитов этажных</t>
  </si>
  <si>
    <t>ремонт освещения площадок,ремонт уличного освещения</t>
  </si>
  <si>
    <t>кв.139 замена ввода в квартиру</t>
  </si>
  <si>
    <t>подвал замена стояка ХВ</t>
  </si>
  <si>
    <t>кв.120 замена крана на ГВС</t>
  </si>
  <si>
    <t>кв.66 замена стояка канализации</t>
  </si>
  <si>
    <t>подвал ремонт вентиля ХВ</t>
  </si>
  <si>
    <t>ремонт щита этажного,силовых сборок</t>
  </si>
  <si>
    <t>подвал замена задвижки отопления</t>
  </si>
  <si>
    <t>подвал замена стояка канализации</t>
  </si>
  <si>
    <t>кв.81,100 ремонт силовой сборки</t>
  </si>
  <si>
    <t>подвал ремонт лежака и стояка ХВ</t>
  </si>
  <si>
    <t>кв.102 ремонт эл.проводки</t>
  </si>
  <si>
    <t>подвал ремонт стояка ХВ</t>
  </si>
  <si>
    <t>подвал врезка спускника на стояке ГВС</t>
  </si>
  <si>
    <t>подвал замена стояка и лежака канализации</t>
  </si>
  <si>
    <t>кв.80,129 прочистка ливневки по стояку</t>
  </si>
  <si>
    <t>кв.13,15 замена стояка ливневой канализации</t>
  </si>
  <si>
    <t>кв.15 ремонт стояка ливневой канализации</t>
  </si>
  <si>
    <t>кв.152 прочистка стояка канализации</t>
  </si>
  <si>
    <t>демонтаж крана на стояке ГВС,наладка стояков ГВС по кв.35,129</t>
  </si>
  <si>
    <t>кв.8 наладка стояков с/отопления</t>
  </si>
  <si>
    <t>кв.137,138,139,140 ремонт эл.проводки</t>
  </si>
  <si>
    <t>кв.65 ремонт эл.проводки</t>
  </si>
  <si>
    <t>замена лежака ХВС</t>
  </si>
  <si>
    <t>подвал замена лежака и стояка канализации</t>
  </si>
  <si>
    <t>кв.1,3,5,16,32 наладка стояков отопления</t>
  </si>
  <si>
    <t>кв.106 замена стояка канализации</t>
  </si>
  <si>
    <t>кв.122 наладка стояков отопления</t>
  </si>
  <si>
    <t>кв.134 наладка стояков отопления</t>
  </si>
  <si>
    <t>кв.18,134 наладка стояков ГВС</t>
  </si>
  <si>
    <t>кв.18,20 наладка стояков отопления</t>
  </si>
  <si>
    <t>кв.8,26 наладка стояков отопления</t>
  </si>
  <si>
    <t>подвал наладка стояков отопления</t>
  </si>
  <si>
    <t>кв.8 наладка стояков отопления</t>
  </si>
  <si>
    <t>ремонт освещения</t>
  </si>
  <si>
    <t>установка уличного освещения</t>
  </si>
  <si>
    <t>подвал врезка спускников на стояках ГВС</t>
  </si>
  <si>
    <t xml:space="preserve">подвал замена врезки ХВ от стояка </t>
  </si>
  <si>
    <t xml:space="preserve">подвал уборка старых труб </t>
  </si>
  <si>
    <t>кв.1,3,5,7 ремонт стояка отопления</t>
  </si>
  <si>
    <t>ремонт лежака ливневой канализации</t>
  </si>
  <si>
    <t>замена ливневой канализации</t>
  </si>
  <si>
    <t>кв.140 замена стояка канализации</t>
  </si>
  <si>
    <t>кв.33,34 наладка стояков ГВС,сброс воздуха</t>
  </si>
  <si>
    <t>кв.58 наладка стояков ГВС,сброс воздуха</t>
  </si>
  <si>
    <t>очистка крыши от снега и льда</t>
  </si>
  <si>
    <t>остекление</t>
  </si>
  <si>
    <t>ремонт кладки стен отдельными местами в подвале</t>
  </si>
  <si>
    <t>установка запорного устр-ва</t>
  </si>
  <si>
    <t>окраска распределительных шкафов</t>
  </si>
  <si>
    <t>ремонт и замена отливных</t>
  </si>
  <si>
    <t>ремонт мягкой кровли</t>
  </si>
  <si>
    <t>кв.120 устройство,ремонт и замена отливов (балкон)</t>
  </si>
  <si>
    <t xml:space="preserve">ремонт мягкой кровли (балконная плита) </t>
  </si>
  <si>
    <t>кв.104 ремонт мягкой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</si>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</sst>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topLeftCell="A166" workbookViewId="0">
      <selection activeCell="E184" sqref="E1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9" t="s">
        <v>0</v>
      </c>
      <c r="B1" s="19"/>
      <c r="C1" s="19"/>
      <c r="D1" s="19"/>
      <c r="E1" s="19"/>
      <c r="F1" s="19"/>
      <c r="G1" s="19"/>
    </row>
    <row r="2" spans="1:10">
      <c r="A2" s="19" t="s">
        <v>11</v>
      </c>
      <c r="B2" s="19"/>
      <c r="C2" s="19"/>
      <c r="D2" s="19"/>
      <c r="E2" s="19"/>
      <c r="F2" s="19"/>
      <c r="G2" s="19"/>
    </row>
    <row r="3" spans="1:10">
      <c r="A3" s="19" t="s">
        <v>94</v>
      </c>
      <c r="B3" s="19"/>
      <c r="C3" s="19"/>
      <c r="D3" s="19"/>
      <c r="E3" s="19"/>
      <c r="F3" s="19"/>
      <c r="G3" s="19"/>
    </row>
    <row r="4" spans="1:10">
      <c r="A4" s="19" t="s">
        <v>83</v>
      </c>
      <c r="B4" s="19"/>
      <c r="C4" s="19"/>
      <c r="D4" s="19"/>
      <c r="E4" s="19"/>
      <c r="F4" s="19"/>
      <c r="G4" s="19"/>
    </row>
    <row r="5" spans="1:10" ht="11.25" customHeight="1"/>
    <row r="6" spans="1:10">
      <c r="A6" s="1" t="s">
        <v>12</v>
      </c>
      <c r="C6" s="3">
        <v>8280.2000000000007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14</v>
      </c>
    </row>
    <row r="9" spans="1:10">
      <c r="A9" s="1" t="s">
        <v>5</v>
      </c>
      <c r="B9" s="1">
        <v>155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5" t="s">
        <v>197</v>
      </c>
      <c r="G13" s="15" t="s">
        <v>198</v>
      </c>
      <c r="H13" s="2"/>
      <c r="I13" s="2"/>
      <c r="J13" s="2"/>
    </row>
    <row r="14" spans="1:10">
      <c r="A14" s="4" t="s">
        <v>47</v>
      </c>
      <c r="B14" s="5">
        <f>C14/2.495</f>
        <v>254845.0661322645</v>
      </c>
      <c r="C14" s="6">
        <v>635838.43999999994</v>
      </c>
      <c r="D14" s="6"/>
      <c r="E14" s="6">
        <v>623375.61</v>
      </c>
      <c r="F14" s="6">
        <f>C14-D14-E14</f>
        <v>12462.829999999958</v>
      </c>
      <c r="G14" s="6">
        <v>17145.53</v>
      </c>
    </row>
    <row r="15" spans="1:10">
      <c r="A15" s="4" t="s">
        <v>48</v>
      </c>
      <c r="B15" s="5">
        <f>C15/1282.165</f>
        <v>1464.8735225185526</v>
      </c>
      <c r="C15" s="6">
        <v>1878209.56</v>
      </c>
      <c r="D15" s="6">
        <v>781.33</v>
      </c>
      <c r="E15" s="6">
        <v>1828551.43</v>
      </c>
      <c r="F15" s="6">
        <f t="shared" ref="F15:F18" si="0">C15-D15-E15</f>
        <v>48876.800000000047</v>
      </c>
      <c r="G15" s="6">
        <v>119480.97</v>
      </c>
    </row>
    <row r="16" spans="1:10" ht="16.5">
      <c r="A16" s="4" t="s">
        <v>49</v>
      </c>
      <c r="B16" s="5">
        <f>C16/13.16</f>
        <v>11469.48632218845</v>
      </c>
      <c r="C16" s="6">
        <v>150938.44</v>
      </c>
      <c r="D16" s="6">
        <v>277.2</v>
      </c>
      <c r="E16" s="6">
        <v>145136.28</v>
      </c>
      <c r="F16" s="6">
        <f t="shared" si="0"/>
        <v>5524.9599999999919</v>
      </c>
      <c r="G16" s="6">
        <v>5524.96</v>
      </c>
    </row>
    <row r="17" spans="1:7" ht="16.5">
      <c r="A17" s="4" t="s">
        <v>85</v>
      </c>
      <c r="B17" s="5">
        <f>C17/186.598</f>
        <v>3993.8903953954486</v>
      </c>
      <c r="C17" s="6">
        <v>745251.96</v>
      </c>
      <c r="D17" s="6">
        <v>33907.040000000001</v>
      </c>
      <c r="E17" s="6">
        <v>659055.31000000006</v>
      </c>
      <c r="F17" s="6">
        <f t="shared" si="0"/>
        <v>52289.60999999987</v>
      </c>
      <c r="G17" s="6">
        <v>115189.18</v>
      </c>
    </row>
    <row r="18" spans="1:7" ht="16.5">
      <c r="A18" s="4" t="s">
        <v>50</v>
      </c>
      <c r="B18" s="5">
        <v>15463</v>
      </c>
      <c r="C18" s="6">
        <v>402129</v>
      </c>
      <c r="D18" s="6">
        <v>305.66000000000003</v>
      </c>
      <c r="E18" s="6">
        <v>389990.79</v>
      </c>
      <c r="F18" s="6">
        <f t="shared" si="0"/>
        <v>11832.550000000047</v>
      </c>
      <c r="G18" s="6">
        <v>11858.52</v>
      </c>
    </row>
    <row r="19" spans="1:7">
      <c r="A19" s="4" t="s">
        <v>82</v>
      </c>
      <c r="B19" s="5"/>
      <c r="C19" s="6">
        <f>SUM(C14:C18)</f>
        <v>3812367.4</v>
      </c>
      <c r="D19" s="6"/>
      <c r="E19" s="6">
        <f>SUM(E14:E18)</f>
        <v>3646109.42</v>
      </c>
      <c r="F19" s="6">
        <f>SUM(F14:F18)</f>
        <v>130986.74999999991</v>
      </c>
      <c r="G19" s="6">
        <f>SUM(G14:G18)</f>
        <v>269199.15999999997</v>
      </c>
    </row>
    <row r="21" spans="1:7">
      <c r="A21" s="1" t="s">
        <v>13</v>
      </c>
    </row>
    <row r="23" spans="1:7" ht="64.5" customHeight="1">
      <c r="A23" s="9" t="s">
        <v>14</v>
      </c>
      <c r="B23" s="20" t="s">
        <v>15</v>
      </c>
      <c r="C23" s="21"/>
      <c r="D23" s="20" t="s">
        <v>16</v>
      </c>
      <c r="E23" s="21"/>
      <c r="F23" s="20" t="s">
        <v>17</v>
      </c>
      <c r="G23" s="21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6">
        <f>0.47*12*C6</f>
        <v>46700.328000000001</v>
      </c>
      <c r="G24" s="16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6">
        <f>1.51*12*C6</f>
        <v>150037.22400000002</v>
      </c>
      <c r="G25" s="16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6">
        <f>0.1*12*C6</f>
        <v>9936.2400000000016</v>
      </c>
      <c r="G26" s="16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6">
        <f>0.14*12*C6</f>
        <v>13910.736000000003</v>
      </c>
      <c r="G27" s="16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6">
        <f>0.74*12*C6</f>
        <v>73528.175999999992</v>
      </c>
      <c r="G28" s="16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6">
        <f>0.91*12*C6</f>
        <v>90419.784000000014</v>
      </c>
      <c r="G29" s="16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6"/>
      <c r="G30" s="16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6">
        <f>1.45*12*C6</f>
        <v>144075.48000000001</v>
      </c>
      <c r="G31" s="16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6">
        <f>0.23*12*C6</f>
        <v>22853.352000000003</v>
      </c>
      <c r="G32" s="16"/>
    </row>
    <row r="33" spans="1:7" ht="31.5" customHeight="1">
      <c r="A33" s="9"/>
      <c r="B33" s="17" t="s">
        <v>31</v>
      </c>
      <c r="C33" s="17"/>
      <c r="D33" s="18"/>
      <c r="E33" s="18"/>
      <c r="F33" s="16">
        <f>SUM(F24:G32)</f>
        <v>551461.31999999995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20" t="s">
        <v>34</v>
      </c>
      <c r="E37" s="21"/>
      <c r="F37" s="20" t="s">
        <v>35</v>
      </c>
      <c r="G37" s="21"/>
    </row>
    <row r="38" spans="1:7" ht="30.75" customHeight="1">
      <c r="A38" s="9">
        <v>1</v>
      </c>
      <c r="B38" s="17" t="s">
        <v>107</v>
      </c>
      <c r="C38" s="17"/>
      <c r="D38" s="18" t="s">
        <v>95</v>
      </c>
      <c r="E38" s="18"/>
      <c r="F38" s="16">
        <v>4111.55</v>
      </c>
      <c r="G38" s="16"/>
    </row>
    <row r="39" spans="1:7" ht="30.75" customHeight="1">
      <c r="A39" s="9">
        <v>2</v>
      </c>
      <c r="B39" s="17" t="s">
        <v>108</v>
      </c>
      <c r="C39" s="17"/>
      <c r="D39" s="18" t="s">
        <v>95</v>
      </c>
      <c r="E39" s="18"/>
      <c r="F39" s="16">
        <v>1255.26</v>
      </c>
      <c r="G39" s="16"/>
    </row>
    <row r="40" spans="1:7" ht="30.75" customHeight="1">
      <c r="A40" s="11">
        <v>3</v>
      </c>
      <c r="B40" s="17" t="s">
        <v>109</v>
      </c>
      <c r="C40" s="17"/>
      <c r="D40" s="18" t="s">
        <v>95</v>
      </c>
      <c r="E40" s="18"/>
      <c r="F40" s="16">
        <v>2855.27</v>
      </c>
      <c r="G40" s="16"/>
    </row>
    <row r="41" spans="1:7" ht="30.75" customHeight="1">
      <c r="A41" s="11">
        <v>4</v>
      </c>
      <c r="B41" s="17" t="s">
        <v>110</v>
      </c>
      <c r="C41" s="17"/>
      <c r="D41" s="18" t="s">
        <v>95</v>
      </c>
      <c r="E41" s="18"/>
      <c r="F41" s="16">
        <v>5114.8999999999996</v>
      </c>
      <c r="G41" s="16"/>
    </row>
    <row r="42" spans="1:7" ht="30.75" customHeight="1">
      <c r="A42" s="11">
        <v>5</v>
      </c>
      <c r="B42" s="17" t="s">
        <v>111</v>
      </c>
      <c r="C42" s="17"/>
      <c r="D42" s="18" t="s">
        <v>95</v>
      </c>
      <c r="E42" s="18"/>
      <c r="F42" s="16">
        <v>5169.17</v>
      </c>
      <c r="G42" s="16"/>
    </row>
    <row r="43" spans="1:7" ht="30.75" customHeight="1">
      <c r="A43" s="11">
        <v>6</v>
      </c>
      <c r="B43" s="17" t="s">
        <v>112</v>
      </c>
      <c r="C43" s="17"/>
      <c r="D43" s="18" t="s">
        <v>95</v>
      </c>
      <c r="E43" s="18"/>
      <c r="F43" s="16">
        <v>1617.34</v>
      </c>
      <c r="G43" s="16"/>
    </row>
    <row r="44" spans="1:7" ht="30.75" customHeight="1">
      <c r="A44" s="11">
        <v>7</v>
      </c>
      <c r="B44" s="17" t="s">
        <v>113</v>
      </c>
      <c r="C44" s="17"/>
      <c r="D44" s="18" t="s">
        <v>95</v>
      </c>
      <c r="E44" s="18"/>
      <c r="F44" s="16">
        <v>837.89</v>
      </c>
      <c r="G44" s="16"/>
    </row>
    <row r="45" spans="1:7" ht="30.75" customHeight="1">
      <c r="A45" s="11">
        <v>8</v>
      </c>
      <c r="B45" s="17" t="s">
        <v>114</v>
      </c>
      <c r="C45" s="17"/>
      <c r="D45" s="18" t="s">
        <v>95</v>
      </c>
      <c r="E45" s="18"/>
      <c r="F45" s="16">
        <v>1276.26</v>
      </c>
      <c r="G45" s="16"/>
    </row>
    <row r="46" spans="1:7" ht="30.75" customHeight="1">
      <c r="A46" s="11">
        <v>9</v>
      </c>
      <c r="B46" s="17" t="s">
        <v>115</v>
      </c>
      <c r="C46" s="17"/>
      <c r="D46" s="18" t="s">
        <v>95</v>
      </c>
      <c r="E46" s="18"/>
      <c r="F46" s="16">
        <v>1274.07</v>
      </c>
      <c r="G46" s="16"/>
    </row>
    <row r="47" spans="1:7" ht="30.75" customHeight="1">
      <c r="A47" s="11">
        <v>10</v>
      </c>
      <c r="B47" s="17" t="s">
        <v>116</v>
      </c>
      <c r="C47" s="17"/>
      <c r="D47" s="18" t="s">
        <v>95</v>
      </c>
      <c r="E47" s="18"/>
      <c r="F47" s="16">
        <v>388.92</v>
      </c>
      <c r="G47" s="16"/>
    </row>
    <row r="48" spans="1:7" ht="30.75" customHeight="1">
      <c r="A48" s="11">
        <v>11</v>
      </c>
      <c r="B48" s="17" t="s">
        <v>117</v>
      </c>
      <c r="C48" s="17"/>
      <c r="D48" s="18" t="s">
        <v>95</v>
      </c>
      <c r="E48" s="18"/>
      <c r="F48" s="16">
        <v>2201.29</v>
      </c>
      <c r="G48" s="16"/>
    </row>
    <row r="49" spans="1:7" ht="30.75" customHeight="1">
      <c r="A49" s="11">
        <v>12</v>
      </c>
      <c r="B49" s="17" t="s">
        <v>117</v>
      </c>
      <c r="C49" s="17"/>
      <c r="D49" s="18" t="s">
        <v>95</v>
      </c>
      <c r="E49" s="18"/>
      <c r="F49" s="16">
        <v>777.84</v>
      </c>
      <c r="G49" s="16"/>
    </row>
    <row r="50" spans="1:7" ht="30.75" customHeight="1">
      <c r="A50" s="11">
        <v>13</v>
      </c>
      <c r="B50" s="17" t="s">
        <v>118</v>
      </c>
      <c r="C50" s="17"/>
      <c r="D50" s="18" t="s">
        <v>95</v>
      </c>
      <c r="E50" s="18"/>
      <c r="F50" s="16">
        <v>388.92</v>
      </c>
      <c r="G50" s="16"/>
    </row>
    <row r="51" spans="1:7" ht="30.75" customHeight="1">
      <c r="A51" s="11">
        <v>14</v>
      </c>
      <c r="B51" s="17" t="s">
        <v>187</v>
      </c>
      <c r="C51" s="17"/>
      <c r="D51" s="18" t="s">
        <v>95</v>
      </c>
      <c r="E51" s="18"/>
      <c r="F51" s="16">
        <v>558</v>
      </c>
      <c r="G51" s="16"/>
    </row>
    <row r="52" spans="1:7" ht="30.75" customHeight="1">
      <c r="A52" s="11">
        <v>15</v>
      </c>
      <c r="B52" s="17" t="s">
        <v>188</v>
      </c>
      <c r="C52" s="17"/>
      <c r="D52" s="18" t="s">
        <v>95</v>
      </c>
      <c r="E52" s="18"/>
      <c r="F52" s="16">
        <v>1415</v>
      </c>
      <c r="G52" s="16"/>
    </row>
    <row r="53" spans="1:7" ht="30.75" customHeight="1">
      <c r="A53" s="11">
        <v>16</v>
      </c>
      <c r="B53" s="17" t="s">
        <v>108</v>
      </c>
      <c r="C53" s="17"/>
      <c r="D53" s="18" t="s">
        <v>96</v>
      </c>
      <c r="E53" s="18"/>
      <c r="F53" s="16">
        <v>568.79999999999995</v>
      </c>
      <c r="G53" s="16"/>
    </row>
    <row r="54" spans="1:7" ht="30.75" customHeight="1">
      <c r="A54" s="11">
        <v>17</v>
      </c>
      <c r="B54" s="17" t="s">
        <v>109</v>
      </c>
      <c r="C54" s="17"/>
      <c r="D54" s="18" t="s">
        <v>96</v>
      </c>
      <c r="E54" s="18"/>
      <c r="F54" s="16">
        <v>2931.45</v>
      </c>
      <c r="G54" s="16"/>
    </row>
    <row r="55" spans="1:7" ht="30.75" customHeight="1">
      <c r="A55" s="11">
        <v>18</v>
      </c>
      <c r="B55" s="17" t="s">
        <v>119</v>
      </c>
      <c r="C55" s="17"/>
      <c r="D55" s="18" t="s">
        <v>96</v>
      </c>
      <c r="E55" s="18"/>
      <c r="F55" s="16">
        <v>4644.3599999999997</v>
      </c>
      <c r="G55" s="16"/>
    </row>
    <row r="56" spans="1:7" ht="30.75" customHeight="1">
      <c r="A56" s="11">
        <v>19</v>
      </c>
      <c r="B56" s="17" t="s">
        <v>120</v>
      </c>
      <c r="C56" s="17"/>
      <c r="D56" s="18" t="s">
        <v>96</v>
      </c>
      <c r="E56" s="18"/>
      <c r="F56" s="16">
        <v>2931.45</v>
      </c>
      <c r="G56" s="16"/>
    </row>
    <row r="57" spans="1:7" ht="30.75" customHeight="1">
      <c r="A57" s="11">
        <v>20</v>
      </c>
      <c r="B57" s="17" t="s">
        <v>121</v>
      </c>
      <c r="C57" s="17"/>
      <c r="D57" s="18" t="s">
        <v>96</v>
      </c>
      <c r="E57" s="18"/>
      <c r="F57" s="16">
        <v>3464.5</v>
      </c>
      <c r="G57" s="16"/>
    </row>
    <row r="58" spans="1:7" ht="30.75" customHeight="1">
      <c r="A58" s="11">
        <v>21</v>
      </c>
      <c r="B58" s="17" t="s">
        <v>122</v>
      </c>
      <c r="C58" s="17"/>
      <c r="D58" s="18" t="s">
        <v>96</v>
      </c>
      <c r="E58" s="18"/>
      <c r="F58" s="16">
        <v>1377.86</v>
      </c>
      <c r="G58" s="16"/>
    </row>
    <row r="59" spans="1:7" ht="30.75" customHeight="1">
      <c r="A59" s="11">
        <v>22</v>
      </c>
      <c r="B59" s="17" t="s">
        <v>113</v>
      </c>
      <c r="C59" s="17"/>
      <c r="D59" s="18" t="s">
        <v>96</v>
      </c>
      <c r="E59" s="18"/>
      <c r="F59" s="16">
        <v>1099.3</v>
      </c>
      <c r="G59" s="16"/>
    </row>
    <row r="60" spans="1:7" ht="30.75" customHeight="1">
      <c r="A60" s="13">
        <v>23</v>
      </c>
      <c r="B60" s="17" t="s">
        <v>123</v>
      </c>
      <c r="C60" s="17"/>
      <c r="D60" s="18" t="s">
        <v>96</v>
      </c>
      <c r="E60" s="18"/>
      <c r="F60" s="16">
        <v>225.55</v>
      </c>
      <c r="G60" s="16"/>
    </row>
    <row r="61" spans="1:7" ht="30.75" customHeight="1">
      <c r="A61" s="13">
        <v>24</v>
      </c>
      <c r="B61" s="17" t="s">
        <v>116</v>
      </c>
      <c r="C61" s="17"/>
      <c r="D61" s="18" t="s">
        <v>96</v>
      </c>
      <c r="E61" s="18"/>
      <c r="F61" s="16">
        <v>737.52</v>
      </c>
      <c r="G61" s="16"/>
    </row>
    <row r="62" spans="1:7" ht="30.75" customHeight="1">
      <c r="A62" s="13">
        <v>25</v>
      </c>
      <c r="B62" s="17" t="s">
        <v>187</v>
      </c>
      <c r="C62" s="17"/>
      <c r="D62" s="18" t="s">
        <v>96</v>
      </c>
      <c r="E62" s="18"/>
      <c r="F62" s="16">
        <v>1156</v>
      </c>
      <c r="G62" s="16"/>
    </row>
    <row r="63" spans="1:7" ht="30.75" customHeight="1">
      <c r="A63" s="13">
        <v>26</v>
      </c>
      <c r="B63" s="17" t="s">
        <v>121</v>
      </c>
      <c r="C63" s="17"/>
      <c r="D63" s="18" t="s">
        <v>97</v>
      </c>
      <c r="E63" s="18"/>
      <c r="F63" s="16">
        <v>4017.4</v>
      </c>
      <c r="G63" s="16"/>
    </row>
    <row r="64" spans="1:7" ht="30.75" customHeight="1">
      <c r="A64" s="13">
        <v>27</v>
      </c>
      <c r="B64" s="17" t="s">
        <v>124</v>
      </c>
      <c r="C64" s="17"/>
      <c r="D64" s="18" t="s">
        <v>97</v>
      </c>
      <c r="E64" s="18"/>
      <c r="F64" s="16">
        <v>752.6</v>
      </c>
      <c r="G64" s="16"/>
    </row>
    <row r="65" spans="1:7" ht="30.75" customHeight="1">
      <c r="A65" s="13">
        <v>28</v>
      </c>
      <c r="B65" s="17" t="s">
        <v>125</v>
      </c>
      <c r="C65" s="17"/>
      <c r="D65" s="18" t="s">
        <v>97</v>
      </c>
      <c r="E65" s="18"/>
      <c r="F65" s="16">
        <v>2332.4</v>
      </c>
      <c r="G65" s="16"/>
    </row>
    <row r="66" spans="1:7" ht="30.75" customHeight="1">
      <c r="A66" s="13">
        <v>29</v>
      </c>
      <c r="B66" s="17" t="s">
        <v>126</v>
      </c>
      <c r="C66" s="17"/>
      <c r="D66" s="18" t="s">
        <v>97</v>
      </c>
      <c r="E66" s="18"/>
      <c r="F66" s="16">
        <v>4734.49</v>
      </c>
      <c r="G66" s="16"/>
    </row>
    <row r="67" spans="1:7" ht="30.75" customHeight="1">
      <c r="A67" s="13">
        <v>30</v>
      </c>
      <c r="B67" s="17" t="s">
        <v>127</v>
      </c>
      <c r="C67" s="17"/>
      <c r="D67" s="18" t="s">
        <v>97</v>
      </c>
      <c r="E67" s="18"/>
      <c r="F67" s="16">
        <v>3623.7</v>
      </c>
      <c r="G67" s="16"/>
    </row>
    <row r="68" spans="1:7" ht="30.75" customHeight="1">
      <c r="A68" s="14">
        <v>31</v>
      </c>
      <c r="B68" s="17" t="s">
        <v>128</v>
      </c>
      <c r="C68" s="17"/>
      <c r="D68" s="18" t="s">
        <v>97</v>
      </c>
      <c r="E68" s="18"/>
      <c r="F68" s="16">
        <v>3410.41</v>
      </c>
      <c r="G68" s="16"/>
    </row>
    <row r="69" spans="1:7" ht="30.75" customHeight="1">
      <c r="A69" s="14">
        <v>32</v>
      </c>
      <c r="B69" s="17" t="s">
        <v>129</v>
      </c>
      <c r="C69" s="17"/>
      <c r="D69" s="18" t="s">
        <v>97</v>
      </c>
      <c r="E69" s="18"/>
      <c r="F69" s="16">
        <v>852.6</v>
      </c>
      <c r="G69" s="16"/>
    </row>
    <row r="70" spans="1:7" ht="30.75" customHeight="1">
      <c r="A70" s="14">
        <v>33</v>
      </c>
      <c r="B70" s="17" t="s">
        <v>130</v>
      </c>
      <c r="C70" s="17"/>
      <c r="D70" s="18" t="s">
        <v>97</v>
      </c>
      <c r="E70" s="18"/>
      <c r="F70" s="16">
        <v>2899.56</v>
      </c>
      <c r="G70" s="16"/>
    </row>
    <row r="71" spans="1:7" ht="30.75" customHeight="1">
      <c r="A71" s="14">
        <v>34</v>
      </c>
      <c r="B71" s="17" t="s">
        <v>131</v>
      </c>
      <c r="C71" s="17"/>
      <c r="D71" s="18" t="s">
        <v>97</v>
      </c>
      <c r="E71" s="18"/>
      <c r="F71" s="16">
        <v>3901.3</v>
      </c>
      <c r="G71" s="16"/>
    </row>
    <row r="72" spans="1:7" ht="30.75" customHeight="1">
      <c r="A72" s="14">
        <v>35</v>
      </c>
      <c r="B72" s="17" t="s">
        <v>116</v>
      </c>
      <c r="C72" s="17"/>
      <c r="D72" s="18" t="s">
        <v>97</v>
      </c>
      <c r="E72" s="18"/>
      <c r="F72" s="16">
        <v>645.77</v>
      </c>
      <c r="G72" s="16"/>
    </row>
    <row r="73" spans="1:7" ht="30.75" customHeight="1">
      <c r="A73" s="14">
        <v>36</v>
      </c>
      <c r="B73" s="17" t="s">
        <v>132</v>
      </c>
      <c r="C73" s="17"/>
      <c r="D73" s="18" t="s">
        <v>97</v>
      </c>
      <c r="E73" s="18"/>
      <c r="F73" s="16">
        <v>1874.27</v>
      </c>
      <c r="G73" s="16"/>
    </row>
    <row r="74" spans="1:7" ht="30.75" customHeight="1">
      <c r="A74" s="14">
        <v>37</v>
      </c>
      <c r="B74" s="17" t="s">
        <v>133</v>
      </c>
      <c r="C74" s="17"/>
      <c r="D74" s="18" t="s">
        <v>97</v>
      </c>
      <c r="E74" s="18"/>
      <c r="F74" s="16">
        <v>820.68</v>
      </c>
      <c r="G74" s="16"/>
    </row>
    <row r="75" spans="1:7" ht="30.75" customHeight="1">
      <c r="A75" s="14">
        <v>38</v>
      </c>
      <c r="B75" s="17" t="s">
        <v>133</v>
      </c>
      <c r="C75" s="17"/>
      <c r="D75" s="18" t="s">
        <v>97</v>
      </c>
      <c r="E75" s="18"/>
      <c r="F75" s="16">
        <v>1955.7</v>
      </c>
      <c r="G75" s="16"/>
    </row>
    <row r="76" spans="1:7" ht="30.75" customHeight="1">
      <c r="A76" s="14">
        <v>39</v>
      </c>
      <c r="B76" s="17" t="s">
        <v>134</v>
      </c>
      <c r="C76" s="17"/>
      <c r="D76" s="18" t="s">
        <v>97</v>
      </c>
      <c r="E76" s="18"/>
      <c r="F76" s="16">
        <v>1951.88</v>
      </c>
      <c r="G76" s="16"/>
    </row>
    <row r="77" spans="1:7" ht="30.75" customHeight="1">
      <c r="A77" s="14">
        <v>40</v>
      </c>
      <c r="B77" s="17" t="s">
        <v>135</v>
      </c>
      <c r="C77" s="17"/>
      <c r="D77" s="18" t="s">
        <v>97</v>
      </c>
      <c r="E77" s="18"/>
      <c r="F77" s="16">
        <v>2037.54</v>
      </c>
      <c r="G77" s="16"/>
    </row>
    <row r="78" spans="1:7" ht="30.75" customHeight="1">
      <c r="A78" s="14">
        <v>41</v>
      </c>
      <c r="B78" s="17" t="s">
        <v>133</v>
      </c>
      <c r="C78" s="17"/>
      <c r="D78" s="18" t="s">
        <v>97</v>
      </c>
      <c r="E78" s="18"/>
      <c r="F78" s="16">
        <v>1951.88</v>
      </c>
      <c r="G78" s="16"/>
    </row>
    <row r="79" spans="1:7" ht="30.75" customHeight="1">
      <c r="A79" s="14">
        <v>42</v>
      </c>
      <c r="B79" s="17" t="s">
        <v>136</v>
      </c>
      <c r="C79" s="17"/>
      <c r="D79" s="18" t="s">
        <v>97</v>
      </c>
      <c r="E79" s="18"/>
      <c r="F79" s="16">
        <v>2099.6999999999998</v>
      </c>
      <c r="G79" s="16"/>
    </row>
    <row r="80" spans="1:7" ht="30.75" customHeight="1">
      <c r="A80" s="14">
        <v>43</v>
      </c>
      <c r="B80" s="17" t="s">
        <v>189</v>
      </c>
      <c r="C80" s="17"/>
      <c r="D80" s="18" t="s">
        <v>97</v>
      </c>
      <c r="E80" s="18"/>
      <c r="F80" s="16">
        <v>2283</v>
      </c>
      <c r="G80" s="16"/>
    </row>
    <row r="81" spans="1:7" ht="30.75" customHeight="1">
      <c r="A81" s="14">
        <v>44</v>
      </c>
      <c r="B81" s="17" t="s">
        <v>137</v>
      </c>
      <c r="C81" s="17"/>
      <c r="D81" s="18" t="s">
        <v>98</v>
      </c>
      <c r="E81" s="18"/>
      <c r="F81" s="16">
        <v>5113.6899999999996</v>
      </c>
      <c r="G81" s="16"/>
    </row>
    <row r="82" spans="1:7" ht="30.75" customHeight="1">
      <c r="A82" s="14">
        <v>45</v>
      </c>
      <c r="B82" s="17" t="s">
        <v>138</v>
      </c>
      <c r="C82" s="17"/>
      <c r="D82" s="18" t="s">
        <v>98</v>
      </c>
      <c r="E82" s="18"/>
      <c r="F82" s="16">
        <v>3761.68</v>
      </c>
      <c r="G82" s="16"/>
    </row>
    <row r="83" spans="1:7" ht="30.75" customHeight="1">
      <c r="A83" s="14">
        <v>46</v>
      </c>
      <c r="B83" s="17" t="s">
        <v>121</v>
      </c>
      <c r="C83" s="17"/>
      <c r="D83" s="18" t="s">
        <v>98</v>
      </c>
      <c r="E83" s="18"/>
      <c r="F83" s="16">
        <v>3114.78</v>
      </c>
      <c r="G83" s="16"/>
    </row>
    <row r="84" spans="1:7" ht="30.75" customHeight="1">
      <c r="A84" s="14">
        <v>47</v>
      </c>
      <c r="B84" s="17" t="s">
        <v>109</v>
      </c>
      <c r="C84" s="17"/>
      <c r="D84" s="18" t="s">
        <v>98</v>
      </c>
      <c r="E84" s="18"/>
      <c r="F84" s="16">
        <v>2967</v>
      </c>
      <c r="G84" s="16"/>
    </row>
    <row r="85" spans="1:7" ht="30.75" customHeight="1">
      <c r="A85" s="14">
        <v>48</v>
      </c>
      <c r="B85" s="17" t="s">
        <v>139</v>
      </c>
      <c r="C85" s="17"/>
      <c r="D85" s="18" t="s">
        <v>98</v>
      </c>
      <c r="E85" s="18"/>
      <c r="F85" s="16">
        <v>2907.44</v>
      </c>
      <c r="G85" s="16"/>
    </row>
    <row r="86" spans="1:7" ht="30.75" customHeight="1">
      <c r="A86" s="14">
        <v>49</v>
      </c>
      <c r="B86" s="17" t="s">
        <v>140</v>
      </c>
      <c r="C86" s="17"/>
      <c r="D86" s="18" t="s">
        <v>98</v>
      </c>
      <c r="E86" s="18"/>
      <c r="F86" s="16">
        <v>2967</v>
      </c>
      <c r="G86" s="16"/>
    </row>
    <row r="87" spans="1:7" ht="30.75" customHeight="1">
      <c r="A87" s="14">
        <v>50</v>
      </c>
      <c r="B87" s="17" t="s">
        <v>141</v>
      </c>
      <c r="C87" s="17"/>
      <c r="D87" s="18" t="s">
        <v>98</v>
      </c>
      <c r="E87" s="18"/>
      <c r="F87" s="16">
        <v>1566.33</v>
      </c>
      <c r="G87" s="16"/>
    </row>
    <row r="88" spans="1:7" ht="30.75" customHeight="1">
      <c r="A88" s="14">
        <v>51</v>
      </c>
      <c r="B88" s="17" t="s">
        <v>142</v>
      </c>
      <c r="C88" s="17"/>
      <c r="D88" s="18" t="s">
        <v>98</v>
      </c>
      <c r="E88" s="18"/>
      <c r="F88" s="16">
        <v>735.51</v>
      </c>
      <c r="G88" s="16"/>
    </row>
    <row r="89" spans="1:7" ht="30.75" customHeight="1">
      <c r="A89" s="14">
        <v>52</v>
      </c>
      <c r="B89" s="17" t="s">
        <v>143</v>
      </c>
      <c r="C89" s="17"/>
      <c r="D89" s="18" t="s">
        <v>98</v>
      </c>
      <c r="E89" s="18"/>
      <c r="F89" s="16">
        <v>433</v>
      </c>
      <c r="G89" s="16"/>
    </row>
    <row r="90" spans="1:7" ht="30.75" customHeight="1">
      <c r="A90" s="14">
        <v>53</v>
      </c>
      <c r="B90" s="17" t="s">
        <v>113</v>
      </c>
      <c r="C90" s="17"/>
      <c r="D90" s="18" t="s">
        <v>99</v>
      </c>
      <c r="E90" s="18"/>
      <c r="F90" s="16">
        <v>4299.47</v>
      </c>
      <c r="G90" s="16"/>
    </row>
    <row r="91" spans="1:7" ht="30.75" customHeight="1">
      <c r="A91" s="14">
        <v>54</v>
      </c>
      <c r="B91" s="17" t="s">
        <v>107</v>
      </c>
      <c r="C91" s="17"/>
      <c r="D91" s="18" t="s">
        <v>99</v>
      </c>
      <c r="E91" s="18"/>
      <c r="F91" s="16">
        <v>4773.28</v>
      </c>
      <c r="G91" s="16"/>
    </row>
    <row r="92" spans="1:7" ht="30.75" customHeight="1">
      <c r="A92" s="14">
        <v>55</v>
      </c>
      <c r="B92" s="17" t="s">
        <v>190</v>
      </c>
      <c r="C92" s="17"/>
      <c r="D92" s="18" t="s">
        <v>99</v>
      </c>
      <c r="E92" s="18"/>
      <c r="F92" s="16">
        <v>538</v>
      </c>
      <c r="G92" s="16"/>
    </row>
    <row r="93" spans="1:7" ht="30.75" customHeight="1">
      <c r="A93" s="14">
        <v>56</v>
      </c>
      <c r="B93" s="17" t="s">
        <v>144</v>
      </c>
      <c r="C93" s="17"/>
      <c r="D93" s="18" t="s">
        <v>100</v>
      </c>
      <c r="E93" s="18"/>
      <c r="F93" s="16">
        <v>4143.29</v>
      </c>
      <c r="G93" s="16"/>
    </row>
    <row r="94" spans="1:7" ht="30.75" customHeight="1">
      <c r="A94" s="14">
        <v>57</v>
      </c>
      <c r="B94" s="17" t="s">
        <v>139</v>
      </c>
      <c r="C94" s="17"/>
      <c r="D94" s="18" t="s">
        <v>100</v>
      </c>
      <c r="E94" s="18"/>
      <c r="F94" s="16">
        <v>3920.02</v>
      </c>
      <c r="G94" s="16"/>
    </row>
    <row r="95" spans="1:7" ht="30.75" customHeight="1">
      <c r="A95" s="14">
        <v>58</v>
      </c>
      <c r="B95" s="17" t="s">
        <v>145</v>
      </c>
      <c r="C95" s="17"/>
      <c r="D95" s="18" t="s">
        <v>100</v>
      </c>
      <c r="E95" s="18"/>
      <c r="F95" s="16">
        <v>2410.81</v>
      </c>
      <c r="G95" s="16"/>
    </row>
    <row r="96" spans="1:7" ht="30.75" customHeight="1">
      <c r="A96" s="14">
        <v>59</v>
      </c>
      <c r="B96" s="17" t="s">
        <v>146</v>
      </c>
      <c r="C96" s="17"/>
      <c r="D96" s="18" t="s">
        <v>100</v>
      </c>
      <c r="E96" s="18"/>
      <c r="F96" s="16">
        <v>3652.85</v>
      </c>
      <c r="G96" s="16"/>
    </row>
    <row r="97" spans="1:7" ht="30.75" customHeight="1">
      <c r="A97" s="14">
        <v>60</v>
      </c>
      <c r="B97" s="17" t="s">
        <v>116</v>
      </c>
      <c r="C97" s="17"/>
      <c r="D97" s="18" t="s">
        <v>100</v>
      </c>
      <c r="E97" s="18"/>
      <c r="F97" s="16">
        <v>1379.44</v>
      </c>
      <c r="G97" s="16"/>
    </row>
    <row r="98" spans="1:7" ht="30.75" customHeight="1">
      <c r="A98" s="14">
        <v>61</v>
      </c>
      <c r="B98" s="17" t="s">
        <v>147</v>
      </c>
      <c r="C98" s="17"/>
      <c r="D98" s="18" t="s">
        <v>101</v>
      </c>
      <c r="E98" s="18"/>
      <c r="F98" s="16">
        <v>775.53</v>
      </c>
      <c r="G98" s="16"/>
    </row>
    <row r="99" spans="1:7" ht="30.75" customHeight="1">
      <c r="A99" s="14">
        <v>62</v>
      </c>
      <c r="B99" s="17" t="s">
        <v>108</v>
      </c>
      <c r="C99" s="17"/>
      <c r="D99" s="18" t="s">
        <v>101</v>
      </c>
      <c r="E99" s="18"/>
      <c r="F99" s="16">
        <v>775.53</v>
      </c>
      <c r="G99" s="16"/>
    </row>
    <row r="100" spans="1:7" ht="30.75" customHeight="1">
      <c r="A100" s="14">
        <v>63</v>
      </c>
      <c r="B100" s="17" t="s">
        <v>129</v>
      </c>
      <c r="C100" s="17"/>
      <c r="D100" s="18" t="s">
        <v>101</v>
      </c>
      <c r="E100" s="18"/>
      <c r="F100" s="16">
        <v>4064.48</v>
      </c>
      <c r="G100" s="16"/>
    </row>
    <row r="101" spans="1:7" ht="30.75" customHeight="1">
      <c r="A101" s="14">
        <v>64</v>
      </c>
      <c r="B101" s="17" t="s">
        <v>148</v>
      </c>
      <c r="C101" s="17"/>
      <c r="D101" s="18" t="s">
        <v>101</v>
      </c>
      <c r="E101" s="18"/>
      <c r="F101" s="16">
        <v>1719.05</v>
      </c>
      <c r="G101" s="16"/>
    </row>
    <row r="102" spans="1:7" ht="30.75" customHeight="1">
      <c r="A102" s="14">
        <v>65</v>
      </c>
      <c r="B102" s="17" t="s">
        <v>191</v>
      </c>
      <c r="C102" s="17"/>
      <c r="D102" s="18" t="s">
        <v>101</v>
      </c>
      <c r="E102" s="18"/>
      <c r="F102" s="16">
        <v>697</v>
      </c>
      <c r="G102" s="16"/>
    </row>
    <row r="103" spans="1:7" ht="30.75" customHeight="1">
      <c r="A103" s="14">
        <v>66</v>
      </c>
      <c r="B103" s="17" t="s">
        <v>149</v>
      </c>
      <c r="C103" s="17"/>
      <c r="D103" s="18" t="s">
        <v>102</v>
      </c>
      <c r="E103" s="18"/>
      <c r="F103" s="16">
        <v>6497.07</v>
      </c>
      <c r="G103" s="16"/>
    </row>
    <row r="104" spans="1:7" ht="30.75" customHeight="1">
      <c r="A104" s="14">
        <v>67</v>
      </c>
      <c r="B104" s="17" t="s">
        <v>144</v>
      </c>
      <c r="C104" s="17"/>
      <c r="D104" s="18" t="s">
        <v>102</v>
      </c>
      <c r="E104" s="18"/>
      <c r="F104" s="16">
        <v>3597.48</v>
      </c>
      <c r="G104" s="16"/>
    </row>
    <row r="105" spans="1:7" ht="30.75" customHeight="1">
      <c r="A105" s="14">
        <v>68</v>
      </c>
      <c r="B105" s="17" t="s">
        <v>150</v>
      </c>
      <c r="C105" s="17"/>
      <c r="D105" s="18" t="s">
        <v>102</v>
      </c>
      <c r="E105" s="18"/>
      <c r="F105" s="16">
        <v>2739.51</v>
      </c>
      <c r="G105" s="16"/>
    </row>
    <row r="106" spans="1:7" ht="30.75" customHeight="1">
      <c r="A106" s="14">
        <v>69</v>
      </c>
      <c r="B106" s="17" t="s">
        <v>151</v>
      </c>
      <c r="C106" s="17"/>
      <c r="D106" s="18" t="s">
        <v>102</v>
      </c>
      <c r="E106" s="18"/>
      <c r="F106" s="16">
        <v>1968.36</v>
      </c>
      <c r="G106" s="16"/>
    </row>
    <row r="107" spans="1:7" ht="30.75" customHeight="1">
      <c r="A107" s="14">
        <v>70</v>
      </c>
      <c r="B107" s="17" t="s">
        <v>192</v>
      </c>
      <c r="C107" s="17"/>
      <c r="D107" s="18" t="s">
        <v>102</v>
      </c>
      <c r="E107" s="18"/>
      <c r="F107" s="16">
        <v>4237</v>
      </c>
      <c r="G107" s="16"/>
    </row>
    <row r="108" spans="1:7" ht="30.75" customHeight="1">
      <c r="A108" s="14">
        <v>71</v>
      </c>
      <c r="B108" s="17" t="s">
        <v>193</v>
      </c>
      <c r="C108" s="17"/>
      <c r="D108" s="18" t="s">
        <v>102</v>
      </c>
      <c r="E108" s="18"/>
      <c r="F108" s="16">
        <v>281700</v>
      </c>
      <c r="G108" s="16"/>
    </row>
    <row r="109" spans="1:7" ht="30.75" customHeight="1">
      <c r="A109" s="14">
        <v>72</v>
      </c>
      <c r="B109" s="17" t="s">
        <v>152</v>
      </c>
      <c r="C109" s="17"/>
      <c r="D109" s="18" t="s">
        <v>103</v>
      </c>
      <c r="E109" s="18"/>
      <c r="F109" s="16">
        <v>3132.88</v>
      </c>
      <c r="G109" s="16"/>
    </row>
    <row r="110" spans="1:7" ht="30.75" customHeight="1">
      <c r="A110" s="14">
        <v>73</v>
      </c>
      <c r="B110" s="17" t="s">
        <v>109</v>
      </c>
      <c r="C110" s="17"/>
      <c r="D110" s="18" t="s">
        <v>103</v>
      </c>
      <c r="E110" s="18"/>
      <c r="F110" s="16">
        <v>5811.77</v>
      </c>
      <c r="G110" s="16"/>
    </row>
    <row r="111" spans="1:7" ht="30.75" customHeight="1">
      <c r="A111" s="14">
        <v>74</v>
      </c>
      <c r="B111" s="17" t="s">
        <v>111</v>
      </c>
      <c r="C111" s="17"/>
      <c r="D111" s="18" t="s">
        <v>103</v>
      </c>
      <c r="E111" s="18"/>
      <c r="F111" s="16">
        <v>3521.71</v>
      </c>
      <c r="G111" s="16"/>
    </row>
    <row r="112" spans="1:7" ht="30.75" customHeight="1">
      <c r="A112" s="14">
        <v>75</v>
      </c>
      <c r="B112" s="17" t="s">
        <v>153</v>
      </c>
      <c r="C112" s="17"/>
      <c r="D112" s="18" t="s">
        <v>103</v>
      </c>
      <c r="E112" s="18"/>
      <c r="F112" s="16">
        <v>1603.09</v>
      </c>
      <c r="G112" s="16"/>
    </row>
    <row r="113" spans="1:7" ht="30.75" customHeight="1">
      <c r="A113" s="14">
        <v>76</v>
      </c>
      <c r="B113" s="17" t="s">
        <v>194</v>
      </c>
      <c r="C113" s="17"/>
      <c r="D113" s="18" t="s">
        <v>103</v>
      </c>
      <c r="E113" s="18"/>
      <c r="F113" s="16">
        <v>1472</v>
      </c>
      <c r="G113" s="16"/>
    </row>
    <row r="114" spans="1:7" ht="30.75" customHeight="1">
      <c r="A114" s="14">
        <v>77</v>
      </c>
      <c r="B114" s="17" t="s">
        <v>195</v>
      </c>
      <c r="C114" s="17"/>
      <c r="D114" s="18" t="s">
        <v>103</v>
      </c>
      <c r="E114" s="18"/>
      <c r="F114" s="16">
        <v>2025</v>
      </c>
      <c r="G114" s="16"/>
    </row>
    <row r="115" spans="1:7" ht="30.75" customHeight="1">
      <c r="A115" s="14">
        <v>78</v>
      </c>
      <c r="B115" s="17" t="s">
        <v>193</v>
      </c>
      <c r="C115" s="17"/>
      <c r="D115" s="18" t="s">
        <v>103</v>
      </c>
      <c r="E115" s="18"/>
      <c r="F115" s="16">
        <v>75460</v>
      </c>
      <c r="G115" s="16"/>
    </row>
    <row r="116" spans="1:7" ht="30.75" customHeight="1">
      <c r="A116" s="14">
        <v>79</v>
      </c>
      <c r="B116" s="17" t="s">
        <v>107</v>
      </c>
      <c r="C116" s="17"/>
      <c r="D116" s="18" t="s">
        <v>104</v>
      </c>
      <c r="E116" s="18"/>
      <c r="F116" s="16">
        <v>4713.09</v>
      </c>
      <c r="G116" s="16"/>
    </row>
    <row r="117" spans="1:7" ht="30.75" customHeight="1">
      <c r="A117" s="14">
        <v>80</v>
      </c>
      <c r="B117" s="17" t="s">
        <v>154</v>
      </c>
      <c r="C117" s="17"/>
      <c r="D117" s="18" t="s">
        <v>104</v>
      </c>
      <c r="E117" s="18"/>
      <c r="F117" s="16">
        <v>4372.71</v>
      </c>
      <c r="G117" s="16"/>
    </row>
    <row r="118" spans="1:7" ht="30.75" customHeight="1">
      <c r="A118" s="14">
        <v>81</v>
      </c>
      <c r="B118" s="17" t="s">
        <v>155</v>
      </c>
      <c r="C118" s="17"/>
      <c r="D118" s="18" t="s">
        <v>104</v>
      </c>
      <c r="E118" s="18"/>
      <c r="F118" s="16">
        <v>1782.89</v>
      </c>
      <c r="G118" s="16"/>
    </row>
    <row r="119" spans="1:7" ht="30.75" customHeight="1">
      <c r="A119" s="14">
        <v>82</v>
      </c>
      <c r="B119" s="17" t="s">
        <v>156</v>
      </c>
      <c r="C119" s="17"/>
      <c r="D119" s="18" t="s">
        <v>104</v>
      </c>
      <c r="E119" s="18"/>
      <c r="F119" s="16">
        <v>4423.8</v>
      </c>
      <c r="G119" s="16"/>
    </row>
    <row r="120" spans="1:7" ht="30.75" customHeight="1">
      <c r="A120" s="14">
        <v>83</v>
      </c>
      <c r="B120" s="17" t="s">
        <v>113</v>
      </c>
      <c r="C120" s="17"/>
      <c r="D120" s="18" t="s">
        <v>104</v>
      </c>
      <c r="E120" s="18"/>
      <c r="F120" s="16">
        <v>4063.96</v>
      </c>
      <c r="G120" s="16"/>
    </row>
    <row r="121" spans="1:7" ht="30.75" customHeight="1">
      <c r="A121" s="14">
        <v>84</v>
      </c>
      <c r="B121" s="17" t="s">
        <v>157</v>
      </c>
      <c r="C121" s="17"/>
      <c r="D121" s="18" t="s">
        <v>104</v>
      </c>
      <c r="E121" s="18"/>
      <c r="F121" s="16">
        <v>4180.8599999999997</v>
      </c>
      <c r="G121" s="16"/>
    </row>
    <row r="122" spans="1:7" ht="30.75" customHeight="1">
      <c r="A122" s="14">
        <v>85</v>
      </c>
      <c r="B122" s="17" t="s">
        <v>158</v>
      </c>
      <c r="C122" s="17"/>
      <c r="D122" s="18" t="s">
        <v>104</v>
      </c>
      <c r="E122" s="18"/>
      <c r="F122" s="16">
        <v>4622.67</v>
      </c>
      <c r="G122" s="16"/>
    </row>
    <row r="123" spans="1:7" ht="30.75" customHeight="1">
      <c r="A123" s="14">
        <v>86</v>
      </c>
      <c r="B123" s="17" t="s">
        <v>159</v>
      </c>
      <c r="C123" s="17"/>
      <c r="D123" s="18" t="s">
        <v>104</v>
      </c>
      <c r="E123" s="18"/>
      <c r="F123" s="16">
        <v>2133.6</v>
      </c>
      <c r="G123" s="16"/>
    </row>
    <row r="124" spans="1:7" ht="30.75" customHeight="1">
      <c r="A124" s="14">
        <v>87</v>
      </c>
      <c r="B124" s="17" t="s">
        <v>160</v>
      </c>
      <c r="C124" s="17"/>
      <c r="D124" s="18" t="s">
        <v>104</v>
      </c>
      <c r="E124" s="18"/>
      <c r="F124" s="16">
        <v>1650.53</v>
      </c>
      <c r="G124" s="16"/>
    </row>
    <row r="125" spans="1:7" ht="30.75" customHeight="1">
      <c r="A125" s="14">
        <v>88</v>
      </c>
      <c r="B125" s="17" t="s">
        <v>161</v>
      </c>
      <c r="C125" s="17"/>
      <c r="D125" s="18" t="s">
        <v>104</v>
      </c>
      <c r="E125" s="18"/>
      <c r="F125" s="16">
        <v>810.8</v>
      </c>
      <c r="G125" s="16"/>
    </row>
    <row r="126" spans="1:7" ht="30.75" customHeight="1">
      <c r="A126" s="14">
        <v>89</v>
      </c>
      <c r="B126" s="17" t="s">
        <v>162</v>
      </c>
      <c r="C126" s="17"/>
      <c r="D126" s="18" t="s">
        <v>104</v>
      </c>
      <c r="E126" s="18"/>
      <c r="F126" s="16">
        <v>1356.35</v>
      </c>
      <c r="G126" s="16"/>
    </row>
    <row r="127" spans="1:7" ht="30.75" customHeight="1">
      <c r="A127" s="14">
        <v>90</v>
      </c>
      <c r="B127" s="17" t="s">
        <v>123</v>
      </c>
      <c r="C127" s="17"/>
      <c r="D127" s="18" t="s">
        <v>104</v>
      </c>
      <c r="E127" s="18"/>
      <c r="F127" s="16">
        <v>1094.24</v>
      </c>
      <c r="G127" s="16"/>
    </row>
    <row r="128" spans="1:7" ht="30.75" customHeight="1">
      <c r="A128" s="14">
        <v>91</v>
      </c>
      <c r="B128" s="17" t="s">
        <v>163</v>
      </c>
      <c r="C128" s="17"/>
      <c r="D128" s="18" t="s">
        <v>104</v>
      </c>
      <c r="E128" s="18"/>
      <c r="F128" s="16">
        <v>1298.29</v>
      </c>
      <c r="G128" s="16"/>
    </row>
    <row r="129" spans="1:7" ht="30.75" customHeight="1">
      <c r="A129" s="14">
        <v>92</v>
      </c>
      <c r="B129" s="17" t="s">
        <v>164</v>
      </c>
      <c r="C129" s="17"/>
      <c r="D129" s="18" t="s">
        <v>104</v>
      </c>
      <c r="E129" s="18"/>
      <c r="F129" s="16">
        <v>824.48</v>
      </c>
      <c r="G129" s="16"/>
    </row>
    <row r="130" spans="1:7" ht="30.75" customHeight="1">
      <c r="A130" s="14">
        <v>93</v>
      </c>
      <c r="B130" s="17" t="s">
        <v>188</v>
      </c>
      <c r="C130" s="17"/>
      <c r="D130" s="18" t="s">
        <v>104</v>
      </c>
      <c r="E130" s="18"/>
      <c r="F130" s="16">
        <v>855</v>
      </c>
      <c r="G130" s="16"/>
    </row>
    <row r="131" spans="1:7" ht="30.75" customHeight="1">
      <c r="A131" s="14">
        <v>94</v>
      </c>
      <c r="B131" s="17" t="s">
        <v>196</v>
      </c>
      <c r="C131" s="17"/>
      <c r="D131" s="18" t="s">
        <v>104</v>
      </c>
      <c r="E131" s="18"/>
      <c r="F131" s="16">
        <v>48895</v>
      </c>
      <c r="G131" s="16"/>
    </row>
    <row r="132" spans="1:7" ht="30.75" customHeight="1">
      <c r="A132" s="14">
        <v>95</v>
      </c>
      <c r="B132" s="17" t="s">
        <v>165</v>
      </c>
      <c r="C132" s="17"/>
      <c r="D132" s="18" t="s">
        <v>105</v>
      </c>
      <c r="E132" s="18"/>
      <c r="F132" s="16">
        <v>87196</v>
      </c>
      <c r="G132" s="16"/>
    </row>
    <row r="133" spans="1:7" ht="30.75" customHeight="1">
      <c r="A133" s="14">
        <v>96</v>
      </c>
      <c r="B133" s="17" t="s">
        <v>111</v>
      </c>
      <c r="C133" s="17"/>
      <c r="D133" s="18" t="s">
        <v>105</v>
      </c>
      <c r="E133" s="18"/>
      <c r="F133" s="16">
        <v>5613.84</v>
      </c>
      <c r="G133" s="16"/>
    </row>
    <row r="134" spans="1:7" ht="30.75" customHeight="1">
      <c r="A134" s="14">
        <v>97</v>
      </c>
      <c r="B134" s="17" t="s">
        <v>109</v>
      </c>
      <c r="C134" s="17"/>
      <c r="D134" s="18" t="s">
        <v>105</v>
      </c>
      <c r="E134" s="18"/>
      <c r="F134" s="16">
        <v>3729.11</v>
      </c>
      <c r="G134" s="16"/>
    </row>
    <row r="135" spans="1:7" ht="30.75" customHeight="1">
      <c r="A135" s="14">
        <v>98</v>
      </c>
      <c r="B135" s="17" t="s">
        <v>109</v>
      </c>
      <c r="C135" s="17"/>
      <c r="D135" s="18" t="s">
        <v>105</v>
      </c>
      <c r="E135" s="18"/>
      <c r="F135" s="16">
        <v>3102.82</v>
      </c>
      <c r="G135" s="16"/>
    </row>
    <row r="136" spans="1:7" ht="30.75" customHeight="1">
      <c r="A136" s="14">
        <v>99</v>
      </c>
      <c r="B136" s="17" t="s">
        <v>166</v>
      </c>
      <c r="C136" s="17"/>
      <c r="D136" s="18" t="s">
        <v>105</v>
      </c>
      <c r="E136" s="18"/>
      <c r="F136" s="16">
        <v>3411.28</v>
      </c>
      <c r="G136" s="16"/>
    </row>
    <row r="137" spans="1:7" ht="30.75" customHeight="1">
      <c r="A137" s="14">
        <v>100</v>
      </c>
      <c r="B137" s="17" t="s">
        <v>139</v>
      </c>
      <c r="C137" s="17"/>
      <c r="D137" s="18" t="s">
        <v>105</v>
      </c>
      <c r="E137" s="18"/>
      <c r="F137" s="16">
        <v>1705.64</v>
      </c>
      <c r="G137" s="16"/>
    </row>
    <row r="138" spans="1:7" ht="30.75" customHeight="1">
      <c r="A138" s="14">
        <v>101</v>
      </c>
      <c r="B138" s="17" t="s">
        <v>167</v>
      </c>
      <c r="C138" s="17"/>
      <c r="D138" s="18" t="s">
        <v>105</v>
      </c>
      <c r="E138" s="18"/>
      <c r="F138" s="16">
        <v>1705.64</v>
      </c>
      <c r="G138" s="16"/>
    </row>
    <row r="139" spans="1:7" ht="30.75" customHeight="1">
      <c r="A139" s="14">
        <v>102</v>
      </c>
      <c r="B139" s="17" t="s">
        <v>168</v>
      </c>
      <c r="C139" s="17"/>
      <c r="D139" s="18" t="s">
        <v>105</v>
      </c>
      <c r="E139" s="18"/>
      <c r="F139" s="16">
        <v>3521.99</v>
      </c>
      <c r="G139" s="16"/>
    </row>
    <row r="140" spans="1:7" ht="30.75" customHeight="1">
      <c r="A140" s="14">
        <v>103</v>
      </c>
      <c r="B140" s="17" t="s">
        <v>169</v>
      </c>
      <c r="C140" s="17"/>
      <c r="D140" s="18" t="s">
        <v>105</v>
      </c>
      <c r="E140" s="18"/>
      <c r="F140" s="16">
        <v>1157.23</v>
      </c>
      <c r="G140" s="16"/>
    </row>
    <row r="141" spans="1:7" ht="30.75" customHeight="1">
      <c r="A141" s="14">
        <v>104</v>
      </c>
      <c r="B141" s="17" t="s">
        <v>170</v>
      </c>
      <c r="C141" s="17"/>
      <c r="D141" s="18" t="s">
        <v>105</v>
      </c>
      <c r="E141" s="18"/>
      <c r="F141" s="16">
        <v>1551.41</v>
      </c>
      <c r="G141" s="16"/>
    </row>
    <row r="142" spans="1:7" ht="30.75" customHeight="1">
      <c r="A142" s="14">
        <v>105</v>
      </c>
      <c r="B142" s="17" t="s">
        <v>171</v>
      </c>
      <c r="C142" s="17"/>
      <c r="D142" s="18" t="s">
        <v>105</v>
      </c>
      <c r="E142" s="18"/>
      <c r="F142" s="16">
        <v>852.82</v>
      </c>
      <c r="G142" s="16"/>
    </row>
    <row r="143" spans="1:7" ht="30.75" customHeight="1">
      <c r="A143" s="14">
        <v>106</v>
      </c>
      <c r="B143" s="17" t="s">
        <v>172</v>
      </c>
      <c r="C143" s="17"/>
      <c r="D143" s="18" t="s">
        <v>105</v>
      </c>
      <c r="E143" s="18"/>
      <c r="F143" s="16">
        <v>775.7</v>
      </c>
      <c r="G143" s="16"/>
    </row>
    <row r="144" spans="1:7" ht="30.75" customHeight="1">
      <c r="A144" s="14">
        <v>107</v>
      </c>
      <c r="B144" s="17" t="s">
        <v>173</v>
      </c>
      <c r="C144" s="17"/>
      <c r="D144" s="18" t="s">
        <v>105</v>
      </c>
      <c r="E144" s="18"/>
      <c r="F144" s="16">
        <v>1705.64</v>
      </c>
      <c r="G144" s="16"/>
    </row>
    <row r="145" spans="1:7" ht="30.75" customHeight="1">
      <c r="A145" s="14">
        <v>108</v>
      </c>
      <c r="B145" s="17" t="s">
        <v>174</v>
      </c>
      <c r="C145" s="17"/>
      <c r="D145" s="18" t="s">
        <v>105</v>
      </c>
      <c r="E145" s="18"/>
      <c r="F145" s="16">
        <v>3102.82</v>
      </c>
      <c r="G145" s="16"/>
    </row>
    <row r="146" spans="1:7" ht="30.75" customHeight="1">
      <c r="A146" s="14">
        <v>109</v>
      </c>
      <c r="B146" s="17" t="s">
        <v>175</v>
      </c>
      <c r="C146" s="17"/>
      <c r="D146" s="18" t="s">
        <v>105</v>
      </c>
      <c r="E146" s="18"/>
      <c r="F146" s="16">
        <v>1138.51</v>
      </c>
      <c r="G146" s="16"/>
    </row>
    <row r="147" spans="1:7" ht="30.75" customHeight="1">
      <c r="A147" s="14">
        <v>110</v>
      </c>
      <c r="B147" s="17" t="s">
        <v>176</v>
      </c>
      <c r="C147" s="17"/>
      <c r="D147" s="18" t="s">
        <v>105</v>
      </c>
      <c r="E147" s="18"/>
      <c r="F147" s="16">
        <v>822.64</v>
      </c>
      <c r="G147" s="16"/>
    </row>
    <row r="148" spans="1:7" ht="30.75" customHeight="1">
      <c r="A148" s="14">
        <v>111</v>
      </c>
      <c r="B148" s="17" t="s">
        <v>177</v>
      </c>
      <c r="C148" s="17"/>
      <c r="D148" s="18" t="s">
        <v>105</v>
      </c>
      <c r="E148" s="18"/>
      <c r="F148" s="16">
        <v>2051.17</v>
      </c>
      <c r="G148" s="16"/>
    </row>
    <row r="149" spans="1:7" ht="30.75" customHeight="1">
      <c r="A149" s="14">
        <v>112</v>
      </c>
      <c r="B149" s="17" t="s">
        <v>114</v>
      </c>
      <c r="C149" s="17"/>
      <c r="D149" s="18" t="s">
        <v>105</v>
      </c>
      <c r="E149" s="18"/>
      <c r="F149" s="16">
        <v>1517.94</v>
      </c>
      <c r="G149" s="16"/>
    </row>
    <row r="150" spans="1:7" ht="30.75" customHeight="1">
      <c r="A150" s="14">
        <v>113</v>
      </c>
      <c r="B150" s="17" t="s">
        <v>188</v>
      </c>
      <c r="C150" s="17"/>
      <c r="D150" s="18" t="s">
        <v>105</v>
      </c>
      <c r="E150" s="18"/>
      <c r="F150" s="16">
        <v>390</v>
      </c>
      <c r="G150" s="16"/>
    </row>
    <row r="151" spans="1:7" ht="30.75" customHeight="1">
      <c r="A151" s="14">
        <v>114</v>
      </c>
      <c r="B151" s="17" t="s">
        <v>193</v>
      </c>
      <c r="C151" s="17"/>
      <c r="D151" s="18" t="s">
        <v>105</v>
      </c>
      <c r="E151" s="18"/>
      <c r="F151" s="16">
        <v>12508</v>
      </c>
      <c r="G151" s="16"/>
    </row>
    <row r="152" spans="1:7" ht="30.75" customHeight="1">
      <c r="A152" s="14">
        <v>115</v>
      </c>
      <c r="B152" s="17" t="s">
        <v>178</v>
      </c>
      <c r="C152" s="17"/>
      <c r="D152" s="18" t="s">
        <v>106</v>
      </c>
      <c r="E152" s="18"/>
      <c r="F152" s="16">
        <v>2414.15</v>
      </c>
      <c r="G152" s="16"/>
    </row>
    <row r="153" spans="1:7" ht="30.75" customHeight="1">
      <c r="A153" s="14">
        <v>116</v>
      </c>
      <c r="B153" s="17" t="s">
        <v>178</v>
      </c>
      <c r="C153" s="17"/>
      <c r="D153" s="18" t="s">
        <v>106</v>
      </c>
      <c r="E153" s="18"/>
      <c r="F153" s="16">
        <v>3205.48</v>
      </c>
      <c r="G153" s="16"/>
    </row>
    <row r="154" spans="1:7" ht="30.75" customHeight="1">
      <c r="A154" s="14">
        <v>117</v>
      </c>
      <c r="B154" s="17" t="s">
        <v>155</v>
      </c>
      <c r="C154" s="17"/>
      <c r="D154" s="18" t="s">
        <v>106</v>
      </c>
      <c r="E154" s="18"/>
      <c r="F154" s="16">
        <v>1659.94</v>
      </c>
      <c r="G154" s="16"/>
    </row>
    <row r="155" spans="1:7" ht="30.75" customHeight="1">
      <c r="A155" s="14">
        <v>118</v>
      </c>
      <c r="B155" s="17" t="s">
        <v>179</v>
      </c>
      <c r="C155" s="17"/>
      <c r="D155" s="18" t="s">
        <v>106</v>
      </c>
      <c r="E155" s="18"/>
      <c r="F155" s="16">
        <v>3511.99</v>
      </c>
      <c r="G155" s="16"/>
    </row>
    <row r="156" spans="1:7" ht="30.75" customHeight="1">
      <c r="A156" s="14">
        <v>119</v>
      </c>
      <c r="B156" s="17" t="s">
        <v>180</v>
      </c>
      <c r="C156" s="17"/>
      <c r="D156" s="18" t="s">
        <v>106</v>
      </c>
      <c r="E156" s="18"/>
      <c r="F156" s="16">
        <v>4183.76</v>
      </c>
      <c r="G156" s="16"/>
    </row>
    <row r="157" spans="1:7" ht="30.75" customHeight="1">
      <c r="A157" s="14">
        <v>120</v>
      </c>
      <c r="B157" s="17" t="s">
        <v>137</v>
      </c>
      <c r="C157" s="17"/>
      <c r="D157" s="18" t="s">
        <v>106</v>
      </c>
      <c r="E157" s="18"/>
      <c r="F157" s="16">
        <v>2371.9499999999998</v>
      </c>
      <c r="G157" s="16"/>
    </row>
    <row r="158" spans="1:7" ht="30.75" customHeight="1">
      <c r="A158" s="14">
        <v>121</v>
      </c>
      <c r="B158" s="17" t="s">
        <v>181</v>
      </c>
      <c r="C158" s="17"/>
      <c r="D158" s="18" t="s">
        <v>106</v>
      </c>
      <c r="E158" s="18"/>
      <c r="F158" s="16">
        <v>4183.76</v>
      </c>
      <c r="G158" s="16"/>
    </row>
    <row r="159" spans="1:7" ht="30.75" customHeight="1">
      <c r="A159" s="14">
        <v>122</v>
      </c>
      <c r="B159" s="17" t="s">
        <v>182</v>
      </c>
      <c r="C159" s="17"/>
      <c r="D159" s="18" t="s">
        <v>106</v>
      </c>
      <c r="E159" s="18"/>
      <c r="F159" s="16">
        <v>2449.6999999999998</v>
      </c>
      <c r="G159" s="16"/>
    </row>
    <row r="160" spans="1:7" ht="30.75" customHeight="1">
      <c r="A160" s="14">
        <v>123</v>
      </c>
      <c r="B160" s="17" t="s">
        <v>183</v>
      </c>
      <c r="C160" s="17"/>
      <c r="D160" s="18" t="s">
        <v>106</v>
      </c>
      <c r="E160" s="18"/>
      <c r="F160" s="16">
        <v>5727.25</v>
      </c>
      <c r="G160" s="16"/>
    </row>
    <row r="161" spans="1:7" ht="30.75" customHeight="1">
      <c r="A161" s="14">
        <v>124</v>
      </c>
      <c r="B161" s="17" t="s">
        <v>184</v>
      </c>
      <c r="C161" s="17"/>
      <c r="D161" s="18" t="s">
        <v>106</v>
      </c>
      <c r="E161" s="18"/>
      <c r="F161" s="16">
        <v>3444.83</v>
      </c>
      <c r="G161" s="16"/>
    </row>
    <row r="162" spans="1:7" ht="30.75" customHeight="1">
      <c r="A162" s="14">
        <v>125</v>
      </c>
      <c r="B162" s="17" t="s">
        <v>185</v>
      </c>
      <c r="C162" s="17"/>
      <c r="D162" s="18" t="s">
        <v>106</v>
      </c>
      <c r="E162" s="18"/>
      <c r="F162" s="16">
        <v>1545.54</v>
      </c>
      <c r="G162" s="16"/>
    </row>
    <row r="163" spans="1:7" ht="30.75" customHeight="1">
      <c r="A163" s="14">
        <v>126</v>
      </c>
      <c r="B163" s="17" t="s">
        <v>186</v>
      </c>
      <c r="C163" s="17"/>
      <c r="D163" s="18" t="s">
        <v>106</v>
      </c>
      <c r="E163" s="18"/>
      <c r="F163" s="16">
        <v>606.51</v>
      </c>
      <c r="G163" s="16"/>
    </row>
    <row r="164" spans="1:7" ht="31.5" customHeight="1">
      <c r="A164" s="9"/>
      <c r="B164" s="26" t="s">
        <v>93</v>
      </c>
      <c r="C164" s="27"/>
      <c r="D164" s="20"/>
      <c r="E164" s="21"/>
      <c r="F164" s="22">
        <f>SUM(F38:G163)</f>
        <v>800947.72999999975</v>
      </c>
      <c r="G164" s="21"/>
    </row>
    <row r="166" spans="1:7">
      <c r="A166" s="1" t="s">
        <v>36</v>
      </c>
      <c r="D166" s="7">
        <f>1.36*12*C6</f>
        <v>135132.864</v>
      </c>
      <c r="E166" s="1" t="s">
        <v>37</v>
      </c>
    </row>
    <row r="167" spans="1:7">
      <c r="A167" s="1" t="s">
        <v>38</v>
      </c>
      <c r="D167" s="7">
        <f>D180*5.3%</f>
        <v>62264.551050000002</v>
      </c>
      <c r="E167" s="1" t="s">
        <v>37</v>
      </c>
    </row>
    <row r="169" spans="1:7">
      <c r="A169" s="1" t="s">
        <v>54</v>
      </c>
    </row>
    <row r="170" spans="1:7">
      <c r="A170" s="1" t="s">
        <v>86</v>
      </c>
    </row>
    <row r="171" spans="1:7">
      <c r="B171" s="1" t="s">
        <v>53</v>
      </c>
      <c r="F171" s="7">
        <v>1207365.8400000001</v>
      </c>
      <c r="G171" s="1" t="s">
        <v>37</v>
      </c>
    </row>
    <row r="173" spans="1:7">
      <c r="A173" s="1" t="s">
        <v>87</v>
      </c>
    </row>
    <row r="174" spans="1:7">
      <c r="B174" s="1" t="s">
        <v>52</v>
      </c>
      <c r="F174" s="7">
        <f>F33+F164+D166</f>
        <v>1487541.9139999999</v>
      </c>
      <c r="G174" s="1" t="s">
        <v>37</v>
      </c>
    </row>
    <row r="176" spans="1:7">
      <c r="A176" s="1" t="s">
        <v>88</v>
      </c>
      <c r="F176" s="7">
        <f>F171-F174</f>
        <v>-280176.07399999979</v>
      </c>
      <c r="G176" s="1" t="s">
        <v>37</v>
      </c>
    </row>
    <row r="177" spans="1:7">
      <c r="B177" s="1" t="s">
        <v>51</v>
      </c>
      <c r="F177" s="7"/>
    </row>
    <row r="179" spans="1:7">
      <c r="A179" s="1" t="s">
        <v>39</v>
      </c>
    </row>
    <row r="180" spans="1:7">
      <c r="B180" s="1" t="s">
        <v>89</v>
      </c>
      <c r="D180" s="12">
        <v>1174802.8500000001</v>
      </c>
      <c r="E180" s="1" t="s">
        <v>37</v>
      </c>
    </row>
    <row r="181" spans="1:7">
      <c r="D181" s="7"/>
    </row>
    <row r="182" spans="1:7">
      <c r="A182" s="1" t="s">
        <v>90</v>
      </c>
      <c r="D182" s="7"/>
    </row>
    <row r="183" spans="1:7">
      <c r="A183" s="1" t="s">
        <v>92</v>
      </c>
      <c r="D183" s="7"/>
      <c r="E183" s="7">
        <v>32562.99</v>
      </c>
      <c r="F183" s="1" t="s">
        <v>37</v>
      </c>
    </row>
    <row r="184" spans="1:7">
      <c r="A184" s="1" t="s">
        <v>91</v>
      </c>
      <c r="D184" s="7"/>
    </row>
    <row r="185" spans="1:7">
      <c r="A185" s="1" t="s">
        <v>92</v>
      </c>
      <c r="D185" s="7"/>
      <c r="E185" s="7">
        <v>66737.97</v>
      </c>
      <c r="F185" s="1" t="s">
        <v>37</v>
      </c>
    </row>
    <row r="186" spans="1:7" ht="66" customHeight="1"/>
    <row r="187" spans="1:7">
      <c r="A187" s="1" t="s">
        <v>40</v>
      </c>
    </row>
    <row r="189" spans="1:7" ht="76.5">
      <c r="A189" s="8" t="s">
        <v>41</v>
      </c>
      <c r="B189" s="23" t="s">
        <v>42</v>
      </c>
      <c r="C189" s="23"/>
      <c r="D189" s="8" t="s">
        <v>43</v>
      </c>
      <c r="E189" s="23" t="s">
        <v>44</v>
      </c>
      <c r="F189" s="23"/>
      <c r="G189" s="8" t="s">
        <v>45</v>
      </c>
    </row>
    <row r="190" spans="1:7" ht="30" customHeight="1">
      <c r="A190" s="24" t="s">
        <v>46</v>
      </c>
      <c r="B190" s="25" t="s">
        <v>67</v>
      </c>
      <c r="C190" s="25"/>
      <c r="D190" s="10">
        <v>32</v>
      </c>
      <c r="E190" s="25" t="s">
        <v>69</v>
      </c>
      <c r="F190" s="25"/>
      <c r="G190" s="10">
        <v>28</v>
      </c>
    </row>
    <row r="191" spans="1:7" ht="32.25" customHeight="1">
      <c r="A191" s="24"/>
      <c r="B191" s="25" t="s">
        <v>55</v>
      </c>
      <c r="C191" s="25"/>
      <c r="D191" s="10">
        <v>20</v>
      </c>
      <c r="E191" s="25" t="s">
        <v>69</v>
      </c>
      <c r="F191" s="25"/>
      <c r="G191" s="10">
        <v>19</v>
      </c>
    </row>
    <row r="192" spans="1:7" ht="28.5" customHeight="1">
      <c r="A192" s="24"/>
      <c r="B192" s="25" t="s">
        <v>56</v>
      </c>
      <c r="C192" s="25"/>
      <c r="D192" s="10">
        <v>8</v>
      </c>
      <c r="E192" s="25" t="s">
        <v>69</v>
      </c>
      <c r="F192" s="25"/>
      <c r="G192" s="10">
        <v>8</v>
      </c>
    </row>
    <row r="193" spans="1:7" ht="33.75" customHeight="1">
      <c r="A193" s="10" t="s">
        <v>57</v>
      </c>
      <c r="B193" s="25" t="s">
        <v>58</v>
      </c>
      <c r="C193" s="25"/>
      <c r="D193" s="10"/>
      <c r="E193" s="25" t="s">
        <v>70</v>
      </c>
      <c r="F193" s="25"/>
      <c r="G193" s="10"/>
    </row>
    <row r="194" spans="1:7" ht="43.5" customHeight="1">
      <c r="A194" s="24" t="s">
        <v>59</v>
      </c>
      <c r="B194" s="25" t="s">
        <v>68</v>
      </c>
      <c r="C194" s="25"/>
      <c r="D194" s="10">
        <v>28</v>
      </c>
      <c r="E194" s="25" t="s">
        <v>71</v>
      </c>
      <c r="F194" s="25"/>
      <c r="G194" s="10">
        <v>28</v>
      </c>
    </row>
    <row r="195" spans="1:7" ht="69" customHeight="1">
      <c r="A195" s="24"/>
      <c r="B195" s="25" t="s">
        <v>60</v>
      </c>
      <c r="C195" s="25"/>
      <c r="D195" s="10">
        <v>1</v>
      </c>
      <c r="E195" s="25" t="s">
        <v>72</v>
      </c>
      <c r="F195" s="25"/>
      <c r="G195" s="10">
        <v>1</v>
      </c>
    </row>
    <row r="196" spans="1:7" ht="37.5" customHeight="1">
      <c r="A196" s="24"/>
      <c r="B196" s="25" t="s">
        <v>64</v>
      </c>
      <c r="C196" s="25"/>
      <c r="D196" s="10">
        <v>25</v>
      </c>
      <c r="E196" s="25" t="s">
        <v>73</v>
      </c>
      <c r="F196" s="25"/>
      <c r="G196" s="10">
        <v>25</v>
      </c>
    </row>
    <row r="197" spans="1:7" ht="60" customHeight="1">
      <c r="A197" s="24"/>
      <c r="B197" s="25" t="s">
        <v>65</v>
      </c>
      <c r="C197" s="25"/>
      <c r="D197" s="10">
        <v>1</v>
      </c>
      <c r="E197" s="25" t="s">
        <v>74</v>
      </c>
      <c r="F197" s="25"/>
      <c r="G197" s="10">
        <v>1</v>
      </c>
    </row>
    <row r="198" spans="1:7" ht="33" customHeight="1">
      <c r="A198" s="24"/>
      <c r="B198" s="25" t="s">
        <v>66</v>
      </c>
      <c r="C198" s="25"/>
      <c r="D198" s="10">
        <v>2</v>
      </c>
      <c r="E198" s="25" t="s">
        <v>75</v>
      </c>
      <c r="F198" s="25"/>
      <c r="G198" s="10">
        <v>2</v>
      </c>
    </row>
    <row r="199" spans="1:7" ht="42.75" customHeight="1">
      <c r="A199" s="24"/>
      <c r="B199" s="25" t="s">
        <v>61</v>
      </c>
      <c r="C199" s="25"/>
      <c r="D199" s="10">
        <v>1</v>
      </c>
      <c r="E199" s="25" t="s">
        <v>76</v>
      </c>
      <c r="F199" s="25"/>
      <c r="G199" s="10">
        <v>1</v>
      </c>
    </row>
    <row r="200" spans="1:7" ht="36" customHeight="1">
      <c r="A200" s="24"/>
      <c r="B200" s="25" t="s">
        <v>62</v>
      </c>
      <c r="C200" s="25"/>
      <c r="D200" s="10">
        <v>1</v>
      </c>
      <c r="E200" s="25" t="s">
        <v>71</v>
      </c>
      <c r="F200" s="25"/>
      <c r="G200" s="10">
        <v>1</v>
      </c>
    </row>
    <row r="201" spans="1:7">
      <c r="A201" s="24"/>
      <c r="B201" s="25" t="s">
        <v>63</v>
      </c>
      <c r="C201" s="25"/>
      <c r="D201" s="10">
        <v>7</v>
      </c>
      <c r="E201" s="25"/>
      <c r="F201" s="25"/>
      <c r="G201" s="10">
        <v>6</v>
      </c>
    </row>
    <row r="204" spans="1:7">
      <c r="A204" s="1" t="s">
        <v>80</v>
      </c>
      <c r="F204" s="1" t="s">
        <v>79</v>
      </c>
    </row>
    <row r="206" spans="1:7">
      <c r="A206" s="1" t="s">
        <v>84</v>
      </c>
      <c r="F206" s="1" t="s">
        <v>81</v>
      </c>
    </row>
  </sheetData>
  <sortState ref="B38:G163">
    <sortCondition ref="D38:D163" customList="Январь,Февраль,Март,Апрель,Май,Июнь,Июль,Август,Сентябрь,Октябрь,Ноябрь,Декабрь"/>
  </sortState>
  <mergeCells count="449">
    <mergeCell ref="B131:C131"/>
    <mergeCell ref="D131:E131"/>
    <mergeCell ref="F131:G131"/>
    <mergeCell ref="B132:C132"/>
    <mergeCell ref="D132:E132"/>
    <mergeCell ref="F132:G132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19:C119"/>
    <mergeCell ref="D119:E119"/>
    <mergeCell ref="F119:G119"/>
    <mergeCell ref="B120:C120"/>
    <mergeCell ref="D120:E120"/>
    <mergeCell ref="F120:G120"/>
    <mergeCell ref="B121:C121"/>
    <mergeCell ref="D121:E121"/>
    <mergeCell ref="F121:G121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D76:E76"/>
    <mergeCell ref="F76:G76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8:C68"/>
    <mergeCell ref="D68:E68"/>
    <mergeCell ref="F68:G68"/>
    <mergeCell ref="B66:C66"/>
    <mergeCell ref="D66:E66"/>
    <mergeCell ref="F66:G66"/>
    <mergeCell ref="B67:C67"/>
    <mergeCell ref="D67:E67"/>
    <mergeCell ref="F67:G67"/>
    <mergeCell ref="B161:C161"/>
    <mergeCell ref="D161:E161"/>
    <mergeCell ref="F161:G161"/>
    <mergeCell ref="B162:C162"/>
    <mergeCell ref="D162:E162"/>
    <mergeCell ref="F162:G162"/>
    <mergeCell ref="B163:C163"/>
    <mergeCell ref="D163:E163"/>
    <mergeCell ref="F163:G163"/>
    <mergeCell ref="B158:C158"/>
    <mergeCell ref="D158:E158"/>
    <mergeCell ref="F158:G158"/>
    <mergeCell ref="B159:C159"/>
    <mergeCell ref="D159:E159"/>
    <mergeCell ref="F159:G159"/>
    <mergeCell ref="B160:C160"/>
    <mergeCell ref="D160:E160"/>
    <mergeCell ref="F160:G160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B152:C152"/>
    <mergeCell ref="D152:E152"/>
    <mergeCell ref="F152:G152"/>
    <mergeCell ref="B153:C153"/>
    <mergeCell ref="D153:E153"/>
    <mergeCell ref="F153:G153"/>
    <mergeCell ref="B154:C154"/>
    <mergeCell ref="D154:E154"/>
    <mergeCell ref="F154:G154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B146:C146"/>
    <mergeCell ref="D146:E146"/>
    <mergeCell ref="F146:G146"/>
    <mergeCell ref="B147:C147"/>
    <mergeCell ref="D147:E147"/>
    <mergeCell ref="F147:G147"/>
    <mergeCell ref="B148:C148"/>
    <mergeCell ref="D148:E148"/>
    <mergeCell ref="F148:G148"/>
    <mergeCell ref="B143:C143"/>
    <mergeCell ref="D143:E143"/>
    <mergeCell ref="F143:G143"/>
    <mergeCell ref="B144:C144"/>
    <mergeCell ref="D144:E144"/>
    <mergeCell ref="F144:G144"/>
    <mergeCell ref="B145:C145"/>
    <mergeCell ref="D145:E145"/>
    <mergeCell ref="F145:G145"/>
    <mergeCell ref="B140:C140"/>
    <mergeCell ref="D140:E140"/>
    <mergeCell ref="F140:G140"/>
    <mergeCell ref="B141:C141"/>
    <mergeCell ref="D141:E141"/>
    <mergeCell ref="F141:G141"/>
    <mergeCell ref="B142:C142"/>
    <mergeCell ref="D142:E142"/>
    <mergeCell ref="F142:G142"/>
    <mergeCell ref="B137:C137"/>
    <mergeCell ref="D137:E137"/>
    <mergeCell ref="F137:G137"/>
    <mergeCell ref="B138:C138"/>
    <mergeCell ref="D138:E138"/>
    <mergeCell ref="F138:G138"/>
    <mergeCell ref="B139:C139"/>
    <mergeCell ref="D139:E139"/>
    <mergeCell ref="F139:G139"/>
    <mergeCell ref="B134:C134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D133:E133"/>
    <mergeCell ref="F133:G133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6:C76"/>
    <mergeCell ref="B193:C193"/>
    <mergeCell ref="E193:F193"/>
    <mergeCell ref="A194:A201"/>
    <mergeCell ref="B194:C194"/>
    <mergeCell ref="E194:F194"/>
    <mergeCell ref="B195:C195"/>
    <mergeCell ref="E195:F195"/>
    <mergeCell ref="B196:C196"/>
    <mergeCell ref="E196:F196"/>
    <mergeCell ref="B200:C200"/>
    <mergeCell ref="E200:F200"/>
    <mergeCell ref="B201:C201"/>
    <mergeCell ref="E201:F201"/>
    <mergeCell ref="B197:C197"/>
    <mergeCell ref="E197:F197"/>
    <mergeCell ref="B198:C198"/>
    <mergeCell ref="E198:F198"/>
    <mergeCell ref="B199:C199"/>
    <mergeCell ref="E199:F199"/>
    <mergeCell ref="B58:C58"/>
    <mergeCell ref="B59:C59"/>
    <mergeCell ref="F164:G164"/>
    <mergeCell ref="B189:C189"/>
    <mergeCell ref="E189:F189"/>
    <mergeCell ref="A190:A192"/>
    <mergeCell ref="B190:C190"/>
    <mergeCell ref="E190:F190"/>
    <mergeCell ref="B191:C191"/>
    <mergeCell ref="E191:F191"/>
    <mergeCell ref="B192:C192"/>
    <mergeCell ref="E192:F192"/>
    <mergeCell ref="B164:C164"/>
    <mergeCell ref="D164:E164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133:C133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2013-03-17T12:41:33Z</dcterms:modified>
</cp:coreProperties>
</file>