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8"/>
  <c r="B16"/>
  <c r="B15"/>
  <c r="B14"/>
  <c r="F28"/>
  <c r="F32"/>
  <c r="F31"/>
  <c r="F30"/>
  <c r="F29"/>
  <c r="F25"/>
  <c r="F24"/>
  <c r="F118"/>
  <c r="D120"/>
  <c r="G19"/>
  <c r="E19"/>
  <c r="C19"/>
  <c r="D121"/>
  <c r="F27"/>
  <c r="F26"/>
  <c r="F18"/>
  <c r="F17"/>
  <c r="F16"/>
  <c r="F15"/>
  <c r="F14"/>
  <c r="F19" l="1"/>
  <c r="F33"/>
  <c r="F128" s="1"/>
  <c r="F130" s="1"/>
</calcChain>
</file>

<file path=xl/sharedStrings.xml><?xml version="1.0" encoding="utf-8"?>
<sst xmlns="http://schemas.openxmlformats.org/spreadsheetml/2006/main" count="430" uniqueCount="185">
  <si>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</si>
  <si>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</si>
  <si>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</si>
  <si>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</si>
  <si>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</si>
  <si>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</si>
  <si>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</si>
  <si>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</si>
  <si>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</si>
  <si>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</si>
  <si>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</si>
  <si>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</si>
  <si>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</si>
  <si>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</si>
  <si>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</si>
  <si>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</si>
  <si>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</si>
  <si>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</si>
  <si>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</si>
  <si>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</si>
  <si>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</si>
  <si>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</si>
  <si>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</si>
  <si>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</si>
  <si>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</si>
  <si>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</si>
  <si>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</si>
  <si>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</si>
  <si>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</si>
  <si>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</si>
  <si>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</si>
  <si>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</si>
  <si>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</si>
  <si>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</si>
  <si>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</si>
  <si>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</si>
  <si>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</si>
  <si>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</si>
  <si>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</si>
  <si>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</si>
  <si>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</si>
  <si>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</si>
  <si>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</si>
  <si>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</si>
  <si>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</si>
  <si>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</si>
  <si>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</si>
  <si>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</si>
  <si>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</si>
  <si>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</si>
  <si>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</si>
  <si>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</si>
  <si>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</si>
  <si>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</si>
  <si>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</si>
  <si>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</si>
  <si>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</si>
  <si>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</si>
  <si>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</si>
  <si>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</si>
  <si>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</si>
  <si>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</si>
  <si>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</si>
  <si>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</si>
  <si>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</si>
  <si>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</si>
  <si>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</si>
  <si>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</si>
  <si>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</si>
  <si>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</si>
  <si>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</si>
  <si>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</si>
  <si>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</si>
  <si>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</si>
  <si>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</si>
  <si>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</si>
  <si>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</si>
  <si>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</si>
  <si>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</si>
  <si>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</si>
  <si>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</si>
  <si>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</si>
  <si>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 xml:space="preserve">многоквартирным домом № 1 по улице 9 Пятилетки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</si>
  <si>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</si>
  <si>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</si>
  <si>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</si>
  <si>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</si>
  <si>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</si>
  <si>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</si>
  <si>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</si>
  <si>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</si>
  <si>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</si>
  <si>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</si>
  <si>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</si>
  <si>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</si>
  <si>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подвал прочистка засора канализации</t>
  </si>
  <si>
    <t>подвал прочистка засора лежака канализации</t>
  </si>
  <si>
    <t>подвал ремонт стояка канализации</t>
  </si>
  <si>
    <t>подвал замена стояка канализации</t>
  </si>
  <si>
    <t>подвал прочистка лежака канализации</t>
  </si>
  <si>
    <t>окраска дверей</t>
  </si>
  <si>
    <t>ремонт мягкой кровли</t>
  </si>
  <si>
    <t>остекление</t>
  </si>
  <si>
    <t>ремонт освещения площадок</t>
  </si>
  <si>
    <t>ИТОГО</t>
  </si>
  <si>
    <t>за период с 01.01.2012 г. по 31.12.2012 г.</t>
  </si>
  <si>
    <t>Начальник пл.-произв.отдела</t>
  </si>
  <si>
    <t xml:space="preserve">Июнь </t>
  </si>
  <si>
    <t>под.№6 подвал прочистка засора лежака канализации</t>
  </si>
  <si>
    <t>кв.186 ремонт стояка отопления</t>
  </si>
  <si>
    <t>подвал наладка стояков ГВС</t>
  </si>
  <si>
    <t xml:space="preserve">кв.96 наладка стояков ГВС,кв.108 ремонт ГВС </t>
  </si>
  <si>
    <t xml:space="preserve">ремонт щита этажного </t>
  </si>
  <si>
    <t>кв.173 ремонт эл.проводки</t>
  </si>
  <si>
    <t xml:space="preserve">подвал ремонт стояка отопления,замена запорной арматуры </t>
  </si>
  <si>
    <t xml:space="preserve">под.№5 подвал замена лежака канализации </t>
  </si>
  <si>
    <t>кв.166 ремонт с/отопления</t>
  </si>
  <si>
    <t xml:space="preserve">под.№5 подвал замена стояка канализации </t>
  </si>
  <si>
    <t>кв.105 замена врезки ГВС</t>
  </si>
  <si>
    <t xml:space="preserve">подвал наладка стояков ГВС </t>
  </si>
  <si>
    <t>подвал прочистка вентиля ХВ</t>
  </si>
  <si>
    <t>ремонт освещения тамбура</t>
  </si>
  <si>
    <t>кв.183 ремонт осветительной сети</t>
  </si>
  <si>
    <t>кв.120 замена 2-х стояков ХВ</t>
  </si>
  <si>
    <t>кв.166 замена стояка канализации</t>
  </si>
  <si>
    <t>кв.182 прочистка вентиля на стояке ГВС</t>
  </si>
  <si>
    <t>кв.1 замена автоматов,ремонт освещения</t>
  </si>
  <si>
    <t>подвал замена стояка отопления</t>
  </si>
  <si>
    <t>подвал замена вентиля на полив клумб</t>
  </si>
  <si>
    <t>кв.181 замена стояка ГВС</t>
  </si>
  <si>
    <t>кв.185 замена стояка ГВС</t>
  </si>
  <si>
    <t>кв.167 ремонт щита этажного,замена эл.проводки</t>
  </si>
  <si>
    <t xml:space="preserve">площадка ремонт стояков в ливневке </t>
  </si>
  <si>
    <t>под.№1,5 замена стояков ливневой канализации</t>
  </si>
  <si>
    <t xml:space="preserve">под.№5 эт.7,8,9 замена стояка ливневой канализации </t>
  </si>
  <si>
    <t>ремонт стояка и лежака канализации</t>
  </si>
  <si>
    <t>кв.40 замена стояка канализации</t>
  </si>
  <si>
    <t xml:space="preserve">подвал замена вентилей отопления на спускниках </t>
  </si>
  <si>
    <t>эт.9 замена стояка ливневой канализации</t>
  </si>
  <si>
    <t>кв.104 замена стояка канализации</t>
  </si>
  <si>
    <t>кв.105 ремонт канализации</t>
  </si>
  <si>
    <t>кв.124 ремонт стояка ГВС</t>
  </si>
  <si>
    <t>кв.140 прочистка стояка канализации</t>
  </si>
  <si>
    <t>кв.188 ремонт стояка ГВС</t>
  </si>
  <si>
    <t>кв.191 ремонт врезки и сгона ХВ</t>
  </si>
  <si>
    <t>ремонт силовых сборок</t>
  </si>
  <si>
    <t xml:space="preserve">подвал замена вентилей и шаровых кранов </t>
  </si>
  <si>
    <t>кв.105 замена стояка канализации</t>
  </si>
  <si>
    <t>кв.132 ремонт канализации</t>
  </si>
  <si>
    <t>кв.132 замена стояка канализации</t>
  </si>
  <si>
    <t>подвал врезка спускника на стояке ГВС</t>
  </si>
  <si>
    <t xml:space="preserve">подвал ремонт лежака отопления </t>
  </si>
  <si>
    <t>кв.56,73,164 наладка стояков с/отопления</t>
  </si>
  <si>
    <t>кв.25,62,73,164,170 наладка стояков с/отопления</t>
  </si>
  <si>
    <t xml:space="preserve">под.№7 ремонт эл.проводки </t>
  </si>
  <si>
    <t xml:space="preserve">подвал врезка спускника на стояке отопления </t>
  </si>
  <si>
    <t>подвал замена лежака канализации</t>
  </si>
  <si>
    <t>кв.101 замена стояка канализации</t>
  </si>
  <si>
    <t>кв.101 прочистка стояка канализации</t>
  </si>
  <si>
    <t>кв.132,65 наладка стояков отопления</t>
  </si>
  <si>
    <t>кв.144 наладка стояков отопления</t>
  </si>
  <si>
    <t>подвал наладка стояка отопления</t>
  </si>
  <si>
    <t>кв.179,183,195 наладка стояков отопления</t>
  </si>
  <si>
    <t>кв.38 наладка стояков отопления</t>
  </si>
  <si>
    <t>кв.38,82,144,149 наладка стояков отопления</t>
  </si>
  <si>
    <t>кв.55 наладка стояка отопления</t>
  </si>
  <si>
    <t>кв.133 ремонт освещения</t>
  </si>
  <si>
    <t>подвал ремонт лежака ХВ</t>
  </si>
  <si>
    <t>кв.53 замена стояка канализации</t>
  </si>
  <si>
    <t>устройство глинянного затвора</t>
  </si>
  <si>
    <t>очистка козырьков подъездных от снега</t>
  </si>
  <si>
    <t>под.№1,3 ремонт входных ступеней,площадок,отмостки</t>
  </si>
  <si>
    <t xml:space="preserve">установка лавочек </t>
  </si>
  <si>
    <t>кв.143,203 ремонт мягкой кровли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</si>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</sst>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0"/>
  <sheetViews>
    <sheetView tabSelected="1" topLeftCell="A121" workbookViewId="0">
      <selection activeCell="F139" sqref="F13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9" t="s">
        <v>0</v>
      </c>
      <c r="B1" s="29"/>
      <c r="C1" s="29"/>
      <c r="D1" s="29"/>
      <c r="E1" s="29"/>
      <c r="F1" s="29"/>
      <c r="G1" s="29"/>
    </row>
    <row r="2" spans="1:10">
      <c r="A2" s="29" t="s">
        <v>11</v>
      </c>
      <c r="B2" s="29"/>
      <c r="C2" s="29"/>
      <c r="D2" s="29"/>
      <c r="E2" s="29"/>
      <c r="F2" s="29"/>
      <c r="G2" s="29"/>
    </row>
    <row r="3" spans="1:10">
      <c r="A3" s="29" t="s">
        <v>82</v>
      </c>
      <c r="B3" s="29"/>
      <c r="C3" s="29"/>
      <c r="D3" s="29"/>
      <c r="E3" s="29"/>
      <c r="F3" s="29"/>
      <c r="G3" s="29"/>
    </row>
    <row r="4" spans="1:10">
      <c r="A4" s="29" t="s">
        <v>105</v>
      </c>
      <c r="B4" s="29"/>
      <c r="C4" s="29"/>
      <c r="D4" s="29"/>
      <c r="E4" s="29"/>
      <c r="F4" s="29"/>
      <c r="G4" s="29"/>
    </row>
    <row r="5" spans="1:10" ht="11.25" customHeight="1"/>
    <row r="6" spans="1:10">
      <c r="A6" s="1" t="s">
        <v>12</v>
      </c>
      <c r="C6" s="3">
        <v>10796.2</v>
      </c>
      <c r="D6" s="1" t="s">
        <v>2</v>
      </c>
    </row>
    <row r="7" spans="1:10">
      <c r="A7" s="1" t="s">
        <v>3</v>
      </c>
      <c r="B7" s="1">
        <v>9</v>
      </c>
    </row>
    <row r="8" spans="1:10">
      <c r="A8" s="1" t="s">
        <v>4</v>
      </c>
      <c r="B8" s="1">
        <v>6</v>
      </c>
    </row>
    <row r="9" spans="1:10">
      <c r="A9" s="1" t="s">
        <v>5</v>
      </c>
      <c r="B9" s="1">
        <v>206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183</v>
      </c>
      <c r="G13" s="13" t="s">
        <v>184</v>
      </c>
      <c r="H13" s="2"/>
      <c r="I13" s="2"/>
      <c r="J13" s="2"/>
    </row>
    <row r="14" spans="1:10">
      <c r="A14" s="4" t="s">
        <v>47</v>
      </c>
      <c r="B14" s="5">
        <f>C14/2.495</f>
        <v>312227.04208416829</v>
      </c>
      <c r="C14" s="6">
        <v>779006.47</v>
      </c>
      <c r="D14" s="6"/>
      <c r="E14" s="6">
        <v>770854.9</v>
      </c>
      <c r="F14" s="6">
        <f>C14-D14-E14</f>
        <v>8151.5699999999488</v>
      </c>
      <c r="G14" s="6">
        <v>8188.8</v>
      </c>
    </row>
    <row r="15" spans="1:10">
      <c r="A15" s="4" t="s">
        <v>48</v>
      </c>
      <c r="B15" s="5">
        <f>C15/1282.165</f>
        <v>1276.6810121942183</v>
      </c>
      <c r="C15" s="6">
        <v>1636915.71</v>
      </c>
      <c r="D15" s="6"/>
      <c r="E15" s="6">
        <v>1616392.62</v>
      </c>
      <c r="F15" s="6">
        <f t="shared" ref="F15:F18" si="0">C15-D15-E15</f>
        <v>20523.089999999851</v>
      </c>
      <c r="G15" s="6">
        <v>33768.81</v>
      </c>
    </row>
    <row r="16" spans="1:10" ht="16.5">
      <c r="A16" s="4" t="s">
        <v>49</v>
      </c>
      <c r="B16" s="5">
        <f>C16/13.16</f>
        <v>12147.087386018238</v>
      </c>
      <c r="C16" s="6">
        <v>159855.67000000001</v>
      </c>
      <c r="D16" s="6"/>
      <c r="E16" s="6">
        <v>158398.14000000001</v>
      </c>
      <c r="F16" s="6">
        <f t="shared" si="0"/>
        <v>1457.5299999999988</v>
      </c>
      <c r="G16" s="6">
        <v>4156.88</v>
      </c>
    </row>
    <row r="17" spans="1:7" ht="16.5">
      <c r="A17" s="4" t="s">
        <v>174</v>
      </c>
      <c r="B17" s="5">
        <f>C17/86.598</f>
        <v>10762.974202637475</v>
      </c>
      <c r="C17" s="6">
        <v>932052.04</v>
      </c>
      <c r="D17" s="6">
        <v>33059.74</v>
      </c>
      <c r="E17" s="6">
        <v>876471.73</v>
      </c>
      <c r="F17" s="6">
        <f t="shared" si="0"/>
        <v>22520.570000000065</v>
      </c>
      <c r="G17" s="6">
        <v>50627.45</v>
      </c>
    </row>
    <row r="18" spans="1:7" ht="16.5">
      <c r="A18" s="4" t="s">
        <v>50</v>
      </c>
      <c r="B18" s="5">
        <f>C18/19.955</f>
        <v>22910.131295414685</v>
      </c>
      <c r="C18" s="6">
        <v>457171.67</v>
      </c>
      <c r="D18" s="6"/>
      <c r="E18" s="6">
        <v>450703.05</v>
      </c>
      <c r="F18" s="6">
        <f t="shared" si="0"/>
        <v>6468.6199999999953</v>
      </c>
      <c r="G18" s="6">
        <v>14515.41</v>
      </c>
    </row>
    <row r="19" spans="1:7">
      <c r="A19" s="4" t="s">
        <v>104</v>
      </c>
      <c r="B19" s="5"/>
      <c r="C19" s="6">
        <f>SUM(C14:C18)</f>
        <v>3965001.5599999996</v>
      </c>
      <c r="D19" s="6"/>
      <c r="E19" s="6">
        <f>SUM(E14:E18)</f>
        <v>3872820.44</v>
      </c>
      <c r="F19" s="6">
        <f>SUM(F14:F18)</f>
        <v>59121.379999999859</v>
      </c>
      <c r="G19" s="6">
        <f>SUM(G14:G18)</f>
        <v>111257.35</v>
      </c>
    </row>
    <row r="21" spans="1:7">
      <c r="A21" s="1" t="s">
        <v>13</v>
      </c>
    </row>
    <row r="23" spans="1:7" ht="64.5" customHeight="1">
      <c r="A23" s="9" t="s">
        <v>14</v>
      </c>
      <c r="B23" s="21" t="s">
        <v>15</v>
      </c>
      <c r="C23" s="17"/>
      <c r="D23" s="21" t="s">
        <v>16</v>
      </c>
      <c r="E23" s="17"/>
      <c r="F23" s="21" t="s">
        <v>17</v>
      </c>
      <c r="G23" s="17"/>
    </row>
    <row r="24" spans="1:7" ht="50.25" customHeight="1">
      <c r="A24" s="9">
        <v>1</v>
      </c>
      <c r="B24" s="24" t="s">
        <v>18</v>
      </c>
      <c r="C24" s="24"/>
      <c r="D24" s="23" t="s">
        <v>19</v>
      </c>
      <c r="E24" s="23"/>
      <c r="F24" s="25">
        <f>0.47*12*C6</f>
        <v>60890.567999999999</v>
      </c>
      <c r="G24" s="25"/>
    </row>
    <row r="25" spans="1:7" ht="31.5" customHeight="1">
      <c r="A25" s="9">
        <v>2</v>
      </c>
      <c r="B25" s="24" t="s">
        <v>20</v>
      </c>
      <c r="C25" s="24"/>
      <c r="D25" s="23" t="s">
        <v>19</v>
      </c>
      <c r="E25" s="23"/>
      <c r="F25" s="25">
        <f>1.51*12*C6</f>
        <v>195627.14400000003</v>
      </c>
      <c r="G25" s="25"/>
    </row>
    <row r="26" spans="1:7" ht="32.25" customHeight="1">
      <c r="A26" s="9">
        <v>3</v>
      </c>
      <c r="B26" s="24" t="s">
        <v>21</v>
      </c>
      <c r="C26" s="24"/>
      <c r="D26" s="23" t="s">
        <v>25</v>
      </c>
      <c r="E26" s="23"/>
      <c r="F26" s="25">
        <f>0.1*12*C6</f>
        <v>12955.440000000002</v>
      </c>
      <c r="G26" s="25"/>
    </row>
    <row r="27" spans="1:7">
      <c r="A27" s="9">
        <v>4</v>
      </c>
      <c r="B27" s="24" t="s">
        <v>22</v>
      </c>
      <c r="C27" s="24"/>
      <c r="D27" s="23" t="s">
        <v>23</v>
      </c>
      <c r="E27" s="23"/>
      <c r="F27" s="25">
        <f>0.14*12*C6</f>
        <v>18137.616000000002</v>
      </c>
      <c r="G27" s="25"/>
    </row>
    <row r="28" spans="1:7" ht="30" customHeight="1">
      <c r="A28" s="9">
        <v>5</v>
      </c>
      <c r="B28" s="24" t="s">
        <v>24</v>
      </c>
      <c r="C28" s="24"/>
      <c r="D28" s="23" t="s">
        <v>25</v>
      </c>
      <c r="E28" s="23"/>
      <c r="F28" s="25">
        <f>0.7*12*C6</f>
        <v>90688.079999999987</v>
      </c>
      <c r="G28" s="25"/>
    </row>
    <row r="29" spans="1:7" ht="46.5" customHeight="1">
      <c r="A29" s="9">
        <v>6</v>
      </c>
      <c r="B29" s="24" t="s">
        <v>26</v>
      </c>
      <c r="C29" s="24"/>
      <c r="D29" s="23" t="s">
        <v>27</v>
      </c>
      <c r="E29" s="23"/>
      <c r="F29" s="25">
        <f>0.91*12*C6</f>
        <v>117894.504</v>
      </c>
      <c r="G29" s="25"/>
    </row>
    <row r="30" spans="1:7" ht="29.25" customHeight="1">
      <c r="A30" s="9">
        <v>7</v>
      </c>
      <c r="B30" s="24" t="s">
        <v>28</v>
      </c>
      <c r="C30" s="24"/>
      <c r="D30" s="23" t="s">
        <v>77</v>
      </c>
      <c r="E30" s="23"/>
      <c r="F30" s="25">
        <f>2.36*12*C6</f>
        <v>305748.38400000002</v>
      </c>
      <c r="G30" s="25"/>
    </row>
    <row r="31" spans="1:7" ht="29.25" customHeight="1">
      <c r="A31" s="9">
        <v>8</v>
      </c>
      <c r="B31" s="24" t="s">
        <v>29</v>
      </c>
      <c r="C31" s="24"/>
      <c r="D31" s="23" t="s">
        <v>19</v>
      </c>
      <c r="E31" s="23"/>
      <c r="F31" s="25">
        <f>1.45*12*C6</f>
        <v>187853.88</v>
      </c>
      <c r="G31" s="25"/>
    </row>
    <row r="32" spans="1:7" ht="30" customHeight="1">
      <c r="A32" s="9">
        <v>9</v>
      </c>
      <c r="B32" s="24" t="s">
        <v>30</v>
      </c>
      <c r="C32" s="24"/>
      <c r="D32" s="23" t="s">
        <v>78</v>
      </c>
      <c r="E32" s="23"/>
      <c r="F32" s="25">
        <f>0.23*12*C6</f>
        <v>29797.512000000006</v>
      </c>
      <c r="G32" s="25"/>
    </row>
    <row r="33" spans="1:7" ht="31.5" customHeight="1">
      <c r="A33" s="9"/>
      <c r="B33" s="24" t="s">
        <v>31</v>
      </c>
      <c r="C33" s="24"/>
      <c r="D33" s="23"/>
      <c r="E33" s="23"/>
      <c r="F33" s="25">
        <f>SUM(F24:G32)</f>
        <v>1019593.128</v>
      </c>
      <c r="G33" s="25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21" t="s">
        <v>34</v>
      </c>
      <c r="E37" s="17"/>
      <c r="F37" s="21" t="s">
        <v>35</v>
      </c>
      <c r="G37" s="17"/>
    </row>
    <row r="38" spans="1:7" ht="30.75" customHeight="1">
      <c r="A38" s="9">
        <v>1</v>
      </c>
      <c r="B38" s="22" t="s">
        <v>108</v>
      </c>
      <c r="C38" s="22"/>
      <c r="D38" s="26" t="s">
        <v>83</v>
      </c>
      <c r="E38" s="26"/>
      <c r="F38" s="27">
        <v>3169.74</v>
      </c>
      <c r="G38" s="28"/>
    </row>
    <row r="39" spans="1:7" ht="30.75" customHeight="1">
      <c r="A39" s="9">
        <v>2</v>
      </c>
      <c r="B39" s="22" t="s">
        <v>109</v>
      </c>
      <c r="C39" s="22" t="s">
        <v>109</v>
      </c>
      <c r="D39" s="26" t="s">
        <v>83</v>
      </c>
      <c r="E39" s="26" t="s">
        <v>83</v>
      </c>
      <c r="F39" s="27">
        <v>4862.8100000000004</v>
      </c>
      <c r="G39" s="28"/>
    </row>
    <row r="40" spans="1:7" ht="30.75" customHeight="1">
      <c r="A40" s="11">
        <v>3</v>
      </c>
      <c r="B40" s="22" t="s">
        <v>110</v>
      </c>
      <c r="C40" s="22" t="s">
        <v>110</v>
      </c>
      <c r="D40" s="26" t="s">
        <v>83</v>
      </c>
      <c r="E40" s="26" t="s">
        <v>83</v>
      </c>
      <c r="F40" s="27">
        <v>837.89</v>
      </c>
      <c r="G40" s="28"/>
    </row>
    <row r="41" spans="1:7" ht="31.5" customHeight="1">
      <c r="A41" s="11">
        <v>4</v>
      </c>
      <c r="B41" s="22" t="s">
        <v>111</v>
      </c>
      <c r="C41" s="22" t="s">
        <v>111</v>
      </c>
      <c r="D41" s="26" t="s">
        <v>83</v>
      </c>
      <c r="E41" s="26" t="s">
        <v>83</v>
      </c>
      <c r="F41" s="27">
        <v>2510.52</v>
      </c>
      <c r="G41" s="28"/>
    </row>
    <row r="42" spans="1:7" ht="33" customHeight="1">
      <c r="A42" s="11">
        <v>5</v>
      </c>
      <c r="B42" s="22" t="s">
        <v>103</v>
      </c>
      <c r="C42" s="22" t="s">
        <v>103</v>
      </c>
      <c r="D42" s="26" t="s">
        <v>83</v>
      </c>
      <c r="E42" s="26" t="s">
        <v>83</v>
      </c>
      <c r="F42" s="27">
        <v>1154.76</v>
      </c>
      <c r="G42" s="28"/>
    </row>
    <row r="43" spans="1:7" ht="34.5" customHeight="1">
      <c r="A43" s="11">
        <v>6</v>
      </c>
      <c r="B43" s="22" t="s">
        <v>112</v>
      </c>
      <c r="C43" s="22" t="s">
        <v>112</v>
      </c>
      <c r="D43" s="26" t="s">
        <v>83</v>
      </c>
      <c r="E43" s="26" t="s">
        <v>83</v>
      </c>
      <c r="F43" s="27">
        <v>1041.9100000000001</v>
      </c>
      <c r="G43" s="28"/>
    </row>
    <row r="44" spans="1:7" ht="33" customHeight="1">
      <c r="A44" s="11">
        <v>7</v>
      </c>
      <c r="B44" s="22" t="s">
        <v>113</v>
      </c>
      <c r="C44" s="22" t="s">
        <v>113</v>
      </c>
      <c r="D44" s="26" t="s">
        <v>83</v>
      </c>
      <c r="E44" s="26" t="s">
        <v>83</v>
      </c>
      <c r="F44" s="27">
        <v>882.24</v>
      </c>
      <c r="G44" s="28"/>
    </row>
    <row r="45" spans="1:7">
      <c r="A45" s="11">
        <v>8</v>
      </c>
      <c r="B45" s="22" t="s">
        <v>97</v>
      </c>
      <c r="C45" s="22" t="s">
        <v>97</v>
      </c>
      <c r="D45" s="26" t="s">
        <v>84</v>
      </c>
      <c r="E45" s="26" t="s">
        <v>84</v>
      </c>
      <c r="F45" s="27">
        <v>1795.38</v>
      </c>
      <c r="G45" s="28"/>
    </row>
    <row r="46" spans="1:7">
      <c r="A46" s="11">
        <v>9</v>
      </c>
      <c r="B46" s="22" t="s">
        <v>114</v>
      </c>
      <c r="C46" s="22" t="s">
        <v>114</v>
      </c>
      <c r="D46" s="26" t="s">
        <v>84</v>
      </c>
      <c r="E46" s="26" t="s">
        <v>84</v>
      </c>
      <c r="F46" s="27">
        <v>4501.71</v>
      </c>
      <c r="G46" s="28"/>
    </row>
    <row r="47" spans="1:7">
      <c r="A47" s="11">
        <v>10</v>
      </c>
      <c r="B47" s="22" t="s">
        <v>115</v>
      </c>
      <c r="C47" s="22" t="s">
        <v>115</v>
      </c>
      <c r="D47" s="26" t="s">
        <v>84</v>
      </c>
      <c r="E47" s="26" t="s">
        <v>84</v>
      </c>
      <c r="F47" s="27">
        <v>3806.6</v>
      </c>
      <c r="G47" s="28"/>
    </row>
    <row r="48" spans="1:7">
      <c r="A48" s="11">
        <v>11</v>
      </c>
      <c r="B48" s="22" t="s">
        <v>116</v>
      </c>
      <c r="C48" s="22" t="s">
        <v>116</v>
      </c>
      <c r="D48" s="26" t="s">
        <v>84</v>
      </c>
      <c r="E48" s="26" t="s">
        <v>84</v>
      </c>
      <c r="F48" s="27">
        <v>4230.5</v>
      </c>
      <c r="G48" s="28"/>
    </row>
    <row r="49" spans="1:7" ht="31.5" customHeight="1">
      <c r="A49" s="11">
        <v>12</v>
      </c>
      <c r="B49" s="22" t="s">
        <v>169</v>
      </c>
      <c r="C49" s="22" t="s">
        <v>169</v>
      </c>
      <c r="D49" s="26" t="s">
        <v>84</v>
      </c>
      <c r="E49" s="26" t="s">
        <v>84</v>
      </c>
      <c r="F49" s="27">
        <v>927</v>
      </c>
      <c r="G49" s="28"/>
    </row>
    <row r="50" spans="1:7" ht="33" customHeight="1">
      <c r="A50" s="11">
        <v>13</v>
      </c>
      <c r="B50" s="22" t="s">
        <v>102</v>
      </c>
      <c r="C50" s="22" t="s">
        <v>102</v>
      </c>
      <c r="D50" s="26" t="s">
        <v>84</v>
      </c>
      <c r="E50" s="26" t="s">
        <v>84</v>
      </c>
      <c r="F50" s="27">
        <v>2908</v>
      </c>
      <c r="G50" s="28"/>
    </row>
    <row r="51" spans="1:7" ht="63" customHeight="1">
      <c r="A51" s="11">
        <v>14</v>
      </c>
      <c r="B51" s="22" t="s">
        <v>117</v>
      </c>
      <c r="C51" s="22" t="s">
        <v>117</v>
      </c>
      <c r="D51" s="26" t="s">
        <v>85</v>
      </c>
      <c r="E51" s="26" t="s">
        <v>85</v>
      </c>
      <c r="F51" s="27">
        <v>1786.95</v>
      </c>
      <c r="G51" s="28"/>
    </row>
    <row r="52" spans="1:7" ht="16.5" customHeight="1">
      <c r="A52" s="11">
        <v>15</v>
      </c>
      <c r="B52" s="22" t="s">
        <v>118</v>
      </c>
      <c r="C52" s="22" t="s">
        <v>118</v>
      </c>
      <c r="D52" s="26" t="s">
        <v>85</v>
      </c>
      <c r="E52" s="26" t="s">
        <v>85</v>
      </c>
      <c r="F52" s="27">
        <v>1680.09</v>
      </c>
      <c r="G52" s="28"/>
    </row>
    <row r="53" spans="1:7" ht="17.25" customHeight="1">
      <c r="A53" s="11">
        <v>16</v>
      </c>
      <c r="B53" s="22" t="s">
        <v>119</v>
      </c>
      <c r="C53" s="22" t="s">
        <v>119</v>
      </c>
      <c r="D53" s="26" t="s">
        <v>85</v>
      </c>
      <c r="E53" s="26" t="s">
        <v>85</v>
      </c>
      <c r="F53" s="27">
        <v>1505.2</v>
      </c>
      <c r="G53" s="28"/>
    </row>
    <row r="54" spans="1:7" ht="33" customHeight="1">
      <c r="A54" s="11">
        <v>17</v>
      </c>
      <c r="B54" s="22" t="s">
        <v>120</v>
      </c>
      <c r="C54" s="22" t="s">
        <v>120</v>
      </c>
      <c r="D54" s="26" t="s">
        <v>85</v>
      </c>
      <c r="E54" s="26" t="s">
        <v>85</v>
      </c>
      <c r="F54" s="27">
        <v>2332.4</v>
      </c>
      <c r="G54" s="28"/>
    </row>
    <row r="55" spans="1:7">
      <c r="A55" s="11">
        <v>18</v>
      </c>
      <c r="B55" s="22" t="s">
        <v>121</v>
      </c>
      <c r="C55" s="22" t="s">
        <v>121</v>
      </c>
      <c r="D55" s="26" t="s">
        <v>85</v>
      </c>
      <c r="E55" s="26" t="s">
        <v>85</v>
      </c>
      <c r="F55" s="27">
        <v>388.92</v>
      </c>
      <c r="G55" s="28"/>
    </row>
    <row r="56" spans="1:7" ht="31.5" customHeight="1">
      <c r="A56" s="11">
        <v>19</v>
      </c>
      <c r="B56" s="22" t="s">
        <v>122</v>
      </c>
      <c r="C56" s="22" t="s">
        <v>122</v>
      </c>
      <c r="D56" s="26" t="s">
        <v>85</v>
      </c>
      <c r="E56" s="26" t="s">
        <v>85</v>
      </c>
      <c r="F56" s="27">
        <v>1166.77</v>
      </c>
      <c r="G56" s="28"/>
    </row>
    <row r="57" spans="1:7" ht="16.5" customHeight="1">
      <c r="A57" s="11">
        <v>20</v>
      </c>
      <c r="B57" s="22" t="s">
        <v>170</v>
      </c>
      <c r="C57" s="22" t="s">
        <v>170</v>
      </c>
      <c r="D57" s="26" t="s">
        <v>85</v>
      </c>
      <c r="E57" s="26" t="s">
        <v>85</v>
      </c>
      <c r="F57" s="27">
        <v>1074</v>
      </c>
      <c r="G57" s="28"/>
    </row>
    <row r="58" spans="1:7">
      <c r="A58" s="11">
        <v>21</v>
      </c>
      <c r="B58" s="22" t="s">
        <v>99</v>
      </c>
      <c r="C58" s="22" t="s">
        <v>99</v>
      </c>
      <c r="D58" s="26" t="s">
        <v>86</v>
      </c>
      <c r="E58" s="26" t="s">
        <v>86</v>
      </c>
      <c r="F58" s="27">
        <v>3830.47</v>
      </c>
      <c r="G58" s="28"/>
    </row>
    <row r="59" spans="1:7">
      <c r="A59" s="11">
        <v>22</v>
      </c>
      <c r="B59" s="22" t="s">
        <v>123</v>
      </c>
      <c r="C59" s="22" t="s">
        <v>123</v>
      </c>
      <c r="D59" s="26" t="s">
        <v>86</v>
      </c>
      <c r="E59" s="26" t="s">
        <v>86</v>
      </c>
      <c r="F59" s="27">
        <v>4169.8900000000003</v>
      </c>
      <c r="G59" s="28"/>
    </row>
    <row r="60" spans="1:7" ht="33.75" customHeight="1">
      <c r="A60" s="11">
        <v>23</v>
      </c>
      <c r="B60" s="22" t="s">
        <v>124</v>
      </c>
      <c r="C60" s="22" t="s">
        <v>124</v>
      </c>
      <c r="D60" s="26" t="s">
        <v>86</v>
      </c>
      <c r="E60" s="26" t="s">
        <v>86</v>
      </c>
      <c r="F60" s="27">
        <v>4205.96</v>
      </c>
      <c r="G60" s="28"/>
    </row>
    <row r="61" spans="1:7" ht="30.75" customHeight="1">
      <c r="A61" s="11">
        <v>24</v>
      </c>
      <c r="B61" s="22" t="s">
        <v>125</v>
      </c>
      <c r="C61" s="22" t="s">
        <v>125</v>
      </c>
      <c r="D61" s="26" t="s">
        <v>86</v>
      </c>
      <c r="E61" s="26" t="s">
        <v>86</v>
      </c>
      <c r="F61" s="27">
        <v>2618.9899999999998</v>
      </c>
      <c r="G61" s="28"/>
    </row>
    <row r="62" spans="1:7" ht="32.25" customHeight="1">
      <c r="A62" s="11">
        <v>25</v>
      </c>
      <c r="B62" s="22" t="s">
        <v>126</v>
      </c>
      <c r="C62" s="22" t="s">
        <v>126</v>
      </c>
      <c r="D62" s="26" t="s">
        <v>86</v>
      </c>
      <c r="E62" s="26" t="s">
        <v>86</v>
      </c>
      <c r="F62" s="27">
        <v>751.81</v>
      </c>
      <c r="G62" s="28"/>
    </row>
    <row r="63" spans="1:7" ht="33" customHeight="1">
      <c r="A63" s="11">
        <v>26</v>
      </c>
      <c r="B63" s="22" t="s">
        <v>127</v>
      </c>
      <c r="C63" s="22" t="s">
        <v>127</v>
      </c>
      <c r="D63" s="26" t="s">
        <v>87</v>
      </c>
      <c r="E63" s="26" t="s">
        <v>87</v>
      </c>
      <c r="F63" s="27">
        <v>4617.28</v>
      </c>
      <c r="G63" s="28"/>
    </row>
    <row r="64" spans="1:7" ht="31.5" customHeight="1">
      <c r="A64" s="11">
        <v>27</v>
      </c>
      <c r="B64" s="22" t="s">
        <v>128</v>
      </c>
      <c r="C64" s="22" t="s">
        <v>128</v>
      </c>
      <c r="D64" s="26" t="s">
        <v>87</v>
      </c>
      <c r="E64" s="26" t="s">
        <v>87</v>
      </c>
      <c r="F64" s="27">
        <v>1767.51</v>
      </c>
      <c r="G64" s="28"/>
    </row>
    <row r="65" spans="1:7" ht="17.25" customHeight="1">
      <c r="A65" s="11">
        <v>28</v>
      </c>
      <c r="B65" s="22" t="s">
        <v>129</v>
      </c>
      <c r="C65" s="22" t="s">
        <v>129</v>
      </c>
      <c r="D65" s="26" t="s">
        <v>87</v>
      </c>
      <c r="E65" s="26" t="s">
        <v>87</v>
      </c>
      <c r="F65" s="27">
        <v>3308.53</v>
      </c>
      <c r="G65" s="28"/>
    </row>
    <row r="66" spans="1:7" ht="33.75" customHeight="1">
      <c r="A66" s="11">
        <v>29</v>
      </c>
      <c r="B66" s="22" t="s">
        <v>130</v>
      </c>
      <c r="C66" s="22" t="s">
        <v>130</v>
      </c>
      <c r="D66" s="26" t="s">
        <v>87</v>
      </c>
      <c r="E66" s="26" t="s">
        <v>87</v>
      </c>
      <c r="F66" s="27">
        <v>3790.63</v>
      </c>
      <c r="G66" s="28"/>
    </row>
    <row r="67" spans="1:7" ht="16.5" customHeight="1">
      <c r="A67" s="11">
        <v>30</v>
      </c>
      <c r="B67" s="22" t="s">
        <v>131</v>
      </c>
      <c r="C67" s="22" t="s">
        <v>131</v>
      </c>
      <c r="D67" s="26" t="s">
        <v>87</v>
      </c>
      <c r="E67" s="26" t="s">
        <v>87</v>
      </c>
      <c r="F67" s="27">
        <v>2539.92</v>
      </c>
      <c r="G67" s="28"/>
    </row>
    <row r="68" spans="1:7" ht="31.5" customHeight="1">
      <c r="A68" s="11">
        <v>31</v>
      </c>
      <c r="B68" s="22" t="s">
        <v>101</v>
      </c>
      <c r="C68" s="22" t="s">
        <v>101</v>
      </c>
      <c r="D68" s="26" t="s">
        <v>88</v>
      </c>
      <c r="E68" s="26" t="s">
        <v>88</v>
      </c>
      <c r="F68" s="27">
        <v>96217</v>
      </c>
      <c r="G68" s="28"/>
    </row>
    <row r="69" spans="1:7">
      <c r="A69" s="11">
        <v>32</v>
      </c>
      <c r="B69" s="22" t="s">
        <v>135</v>
      </c>
      <c r="C69" s="22" t="s">
        <v>135</v>
      </c>
      <c r="D69" s="26" t="s">
        <v>89</v>
      </c>
      <c r="E69" s="26" t="s">
        <v>89</v>
      </c>
      <c r="F69" s="27">
        <v>775.53</v>
      </c>
      <c r="G69" s="28"/>
    </row>
    <row r="70" spans="1:7">
      <c r="A70" s="11">
        <v>33</v>
      </c>
      <c r="B70" s="22" t="s">
        <v>136</v>
      </c>
      <c r="C70" s="22" t="s">
        <v>136</v>
      </c>
      <c r="D70" s="26" t="s">
        <v>89</v>
      </c>
      <c r="E70" s="26" t="s">
        <v>89</v>
      </c>
      <c r="F70" s="27">
        <v>5860.27</v>
      </c>
      <c r="G70" s="28"/>
    </row>
    <row r="71" spans="1:7">
      <c r="A71" s="11">
        <v>34</v>
      </c>
      <c r="B71" s="22" t="s">
        <v>171</v>
      </c>
      <c r="C71" s="22" t="s">
        <v>171</v>
      </c>
      <c r="D71" s="26" t="s">
        <v>89</v>
      </c>
      <c r="E71" s="26" t="s">
        <v>89</v>
      </c>
      <c r="F71" s="27">
        <v>23316</v>
      </c>
      <c r="G71" s="28"/>
    </row>
    <row r="72" spans="1:7">
      <c r="A72" s="11">
        <v>35</v>
      </c>
      <c r="B72" s="22" t="s">
        <v>101</v>
      </c>
      <c r="C72" s="22" t="s">
        <v>101</v>
      </c>
      <c r="D72" s="26" t="s">
        <v>89</v>
      </c>
      <c r="E72" s="26" t="s">
        <v>89</v>
      </c>
      <c r="F72" s="27">
        <v>96007</v>
      </c>
      <c r="G72" s="28"/>
    </row>
    <row r="73" spans="1:7" ht="30.75" customHeight="1">
      <c r="A73" s="11">
        <v>36</v>
      </c>
      <c r="B73" s="22" t="s">
        <v>137</v>
      </c>
      <c r="C73" s="22" t="s">
        <v>137</v>
      </c>
      <c r="D73" s="26" t="s">
        <v>90</v>
      </c>
      <c r="E73" s="26" t="s">
        <v>90</v>
      </c>
      <c r="F73" s="27">
        <v>4907.0600000000004</v>
      </c>
      <c r="G73" s="28"/>
    </row>
    <row r="74" spans="1:7" ht="30.75" customHeight="1">
      <c r="A74" s="11">
        <v>37</v>
      </c>
      <c r="B74" s="22" t="s">
        <v>98</v>
      </c>
      <c r="C74" s="22" t="s">
        <v>98</v>
      </c>
      <c r="D74" s="26" t="s">
        <v>90</v>
      </c>
      <c r="E74" s="26" t="s">
        <v>90</v>
      </c>
      <c r="F74" s="27">
        <v>2332.5100000000002</v>
      </c>
      <c r="G74" s="28"/>
    </row>
    <row r="75" spans="1:7" ht="32.25" customHeight="1">
      <c r="A75" s="11">
        <v>38</v>
      </c>
      <c r="B75" s="22" t="s">
        <v>138</v>
      </c>
      <c r="C75" s="22" t="s">
        <v>138</v>
      </c>
      <c r="D75" s="26" t="s">
        <v>90</v>
      </c>
      <c r="E75" s="26" t="s">
        <v>90</v>
      </c>
      <c r="F75" s="27">
        <v>1516.92</v>
      </c>
      <c r="G75" s="28"/>
    </row>
    <row r="76" spans="1:7" ht="30" customHeight="1">
      <c r="A76" s="11">
        <v>39</v>
      </c>
      <c r="B76" s="22" t="s">
        <v>139</v>
      </c>
      <c r="C76" s="22" t="s">
        <v>139</v>
      </c>
      <c r="D76" s="26" t="s">
        <v>90</v>
      </c>
      <c r="E76" s="26" t="s">
        <v>90</v>
      </c>
      <c r="F76" s="27">
        <v>2614.13</v>
      </c>
      <c r="G76" s="28"/>
    </row>
    <row r="77" spans="1:7" ht="33.75" customHeight="1">
      <c r="A77" s="11">
        <v>40</v>
      </c>
      <c r="B77" s="22" t="s">
        <v>140</v>
      </c>
      <c r="C77" s="22" t="s">
        <v>140</v>
      </c>
      <c r="D77" s="26" t="s">
        <v>90</v>
      </c>
      <c r="E77" s="26" t="s">
        <v>90</v>
      </c>
      <c r="F77" s="27">
        <v>582.27</v>
      </c>
      <c r="G77" s="28"/>
    </row>
    <row r="78" spans="1:7" ht="33.75" customHeight="1">
      <c r="A78" s="11">
        <v>41</v>
      </c>
      <c r="B78" s="22" t="s">
        <v>141</v>
      </c>
      <c r="C78" s="22" t="s">
        <v>141</v>
      </c>
      <c r="D78" s="26" t="s">
        <v>90</v>
      </c>
      <c r="E78" s="26" t="s">
        <v>90</v>
      </c>
      <c r="F78" s="27">
        <v>2329.09</v>
      </c>
      <c r="G78" s="28"/>
    </row>
    <row r="79" spans="1:7" ht="34.5" customHeight="1">
      <c r="A79" s="11">
        <v>42</v>
      </c>
      <c r="B79" s="22" t="s">
        <v>110</v>
      </c>
      <c r="C79" s="22" t="s">
        <v>110</v>
      </c>
      <c r="D79" s="26" t="s">
        <v>90</v>
      </c>
      <c r="E79" s="26" t="s">
        <v>90</v>
      </c>
      <c r="F79" s="27">
        <v>1986.69</v>
      </c>
      <c r="G79" s="28"/>
    </row>
    <row r="80" spans="1:7" ht="30.75" customHeight="1">
      <c r="A80" s="11">
        <v>43</v>
      </c>
      <c r="B80" s="22" t="s">
        <v>142</v>
      </c>
      <c r="C80" s="22" t="s">
        <v>142</v>
      </c>
      <c r="D80" s="26" t="s">
        <v>90</v>
      </c>
      <c r="E80" s="26" t="s">
        <v>90</v>
      </c>
      <c r="F80" s="27">
        <v>1300.9000000000001</v>
      </c>
      <c r="G80" s="28"/>
    </row>
    <row r="81" spans="1:7" ht="32.25" customHeight="1">
      <c r="A81" s="11">
        <v>44</v>
      </c>
      <c r="B81" s="22" t="s">
        <v>143</v>
      </c>
      <c r="C81" s="22" t="s">
        <v>143</v>
      </c>
      <c r="D81" s="26" t="s">
        <v>90</v>
      </c>
      <c r="E81" s="26" t="s">
        <v>90</v>
      </c>
      <c r="F81" s="27">
        <v>1164.54</v>
      </c>
      <c r="G81" s="28"/>
    </row>
    <row r="82" spans="1:7" ht="35.25" customHeight="1">
      <c r="A82" s="11">
        <v>45</v>
      </c>
      <c r="B82" s="22" t="s">
        <v>144</v>
      </c>
      <c r="C82" s="22" t="s">
        <v>144</v>
      </c>
      <c r="D82" s="26" t="s">
        <v>90</v>
      </c>
      <c r="E82" s="26" t="s">
        <v>90</v>
      </c>
      <c r="F82" s="27">
        <v>1167.1199999999999</v>
      </c>
      <c r="G82" s="28"/>
    </row>
    <row r="83" spans="1:7" ht="33" customHeight="1">
      <c r="A83" s="11">
        <v>46</v>
      </c>
      <c r="B83" s="22" t="s">
        <v>145</v>
      </c>
      <c r="C83" s="22" t="s">
        <v>145</v>
      </c>
      <c r="D83" s="26" t="s">
        <v>90</v>
      </c>
      <c r="E83" s="26" t="s">
        <v>90</v>
      </c>
      <c r="F83" s="27">
        <v>1402.16</v>
      </c>
      <c r="G83" s="28"/>
    </row>
    <row r="84" spans="1:7" ht="32.25" customHeight="1">
      <c r="A84" s="11">
        <v>47</v>
      </c>
      <c r="B84" s="22" t="s">
        <v>112</v>
      </c>
      <c r="C84" s="22" t="s">
        <v>112</v>
      </c>
      <c r="D84" s="26" t="s">
        <v>90</v>
      </c>
      <c r="E84" s="26" t="s">
        <v>90</v>
      </c>
      <c r="F84" s="27">
        <v>815.87</v>
      </c>
      <c r="G84" s="28"/>
    </row>
    <row r="85" spans="1:7" ht="34.5" customHeight="1">
      <c r="A85" s="11">
        <v>48</v>
      </c>
      <c r="B85" s="22" t="s">
        <v>172</v>
      </c>
      <c r="C85" s="22" t="s">
        <v>172</v>
      </c>
      <c r="D85" s="26" t="s">
        <v>90</v>
      </c>
      <c r="E85" s="26" t="s">
        <v>90</v>
      </c>
      <c r="F85" s="27">
        <v>1629</v>
      </c>
      <c r="G85" s="28"/>
    </row>
    <row r="86" spans="1:7" ht="33" customHeight="1">
      <c r="A86" s="11">
        <v>49</v>
      </c>
      <c r="B86" s="22" t="s">
        <v>96</v>
      </c>
      <c r="C86" s="22" t="s">
        <v>96</v>
      </c>
      <c r="D86" s="26" t="s">
        <v>91</v>
      </c>
      <c r="E86" s="26" t="s">
        <v>91</v>
      </c>
      <c r="F86" s="27">
        <v>2278.19</v>
      </c>
      <c r="G86" s="28"/>
    </row>
    <row r="87" spans="1:7" ht="17.25" customHeight="1">
      <c r="A87" s="11">
        <v>50</v>
      </c>
      <c r="B87" s="22" t="s">
        <v>146</v>
      </c>
      <c r="C87" s="22" t="s">
        <v>146</v>
      </c>
      <c r="D87" s="26" t="s">
        <v>91</v>
      </c>
      <c r="E87" s="26" t="s">
        <v>91</v>
      </c>
      <c r="F87" s="27">
        <v>6728.48</v>
      </c>
      <c r="G87" s="28"/>
    </row>
    <row r="88" spans="1:7">
      <c r="A88" s="11">
        <v>51</v>
      </c>
      <c r="B88" s="22" t="s">
        <v>147</v>
      </c>
      <c r="C88" s="22" t="s">
        <v>147</v>
      </c>
      <c r="D88" s="26" t="s">
        <v>91</v>
      </c>
      <c r="E88" s="26" t="s">
        <v>91</v>
      </c>
      <c r="F88" s="27">
        <v>2217.37</v>
      </c>
      <c r="G88" s="28"/>
    </row>
    <row r="89" spans="1:7" ht="32.25" customHeight="1">
      <c r="A89" s="11">
        <v>52</v>
      </c>
      <c r="B89" s="22" t="s">
        <v>148</v>
      </c>
      <c r="C89" s="22" t="s">
        <v>148</v>
      </c>
      <c r="D89" s="26" t="s">
        <v>91</v>
      </c>
      <c r="E89" s="26" t="s">
        <v>91</v>
      </c>
      <c r="F89" s="27">
        <v>3068.08</v>
      </c>
      <c r="G89" s="28"/>
    </row>
    <row r="90" spans="1:7" ht="31.5" customHeight="1">
      <c r="A90" s="11">
        <v>53</v>
      </c>
      <c r="B90" s="22" t="s">
        <v>149</v>
      </c>
      <c r="C90" s="22" t="s">
        <v>149</v>
      </c>
      <c r="D90" s="26" t="s">
        <v>91</v>
      </c>
      <c r="E90" s="26" t="s">
        <v>91</v>
      </c>
      <c r="F90" s="27">
        <v>2328.48</v>
      </c>
      <c r="G90" s="28"/>
    </row>
    <row r="91" spans="1:7" ht="33" customHeight="1">
      <c r="A91" s="11">
        <v>54</v>
      </c>
      <c r="B91" s="22" t="s">
        <v>173</v>
      </c>
      <c r="C91" s="22" t="s">
        <v>173</v>
      </c>
      <c r="D91" s="26" t="s">
        <v>91</v>
      </c>
      <c r="E91" s="26" t="s">
        <v>91</v>
      </c>
      <c r="F91" s="27">
        <v>48082</v>
      </c>
      <c r="G91" s="28"/>
    </row>
    <row r="92" spans="1:7" ht="32.25" customHeight="1">
      <c r="A92" s="11">
        <v>55</v>
      </c>
      <c r="B92" s="22" t="s">
        <v>150</v>
      </c>
      <c r="C92" s="22" t="s">
        <v>150</v>
      </c>
      <c r="D92" s="26" t="s">
        <v>92</v>
      </c>
      <c r="E92" s="26" t="s">
        <v>92</v>
      </c>
      <c r="F92" s="27">
        <v>1732.91</v>
      </c>
      <c r="G92" s="28"/>
    </row>
    <row r="93" spans="1:7" ht="30" customHeight="1">
      <c r="A93" s="11">
        <v>56</v>
      </c>
      <c r="B93" s="22" t="s">
        <v>151</v>
      </c>
      <c r="C93" s="22" t="s">
        <v>151</v>
      </c>
      <c r="D93" s="26" t="s">
        <v>92</v>
      </c>
      <c r="E93" s="26" t="s">
        <v>92</v>
      </c>
      <c r="F93" s="27">
        <v>2798.22</v>
      </c>
      <c r="G93" s="28"/>
    </row>
    <row r="94" spans="1:7" ht="35.25" customHeight="1">
      <c r="A94" s="11">
        <v>57</v>
      </c>
      <c r="B94" s="22" t="s">
        <v>141</v>
      </c>
      <c r="C94" s="22" t="s">
        <v>141</v>
      </c>
      <c r="D94" s="26" t="s">
        <v>92</v>
      </c>
      <c r="E94" s="26" t="s">
        <v>92</v>
      </c>
      <c r="F94" s="27">
        <v>3889.23</v>
      </c>
      <c r="G94" s="28"/>
    </row>
    <row r="95" spans="1:7" ht="31.5" customHeight="1">
      <c r="A95" s="11">
        <v>58</v>
      </c>
      <c r="B95" s="22" t="s">
        <v>152</v>
      </c>
      <c r="C95" s="22" t="s">
        <v>152</v>
      </c>
      <c r="D95" s="26" t="s">
        <v>92</v>
      </c>
      <c r="E95" s="26" t="s">
        <v>92</v>
      </c>
      <c r="F95" s="27">
        <v>1356.35</v>
      </c>
      <c r="G95" s="28"/>
    </row>
    <row r="96" spans="1:7" ht="31.5" customHeight="1">
      <c r="A96" s="11">
        <v>59</v>
      </c>
      <c r="B96" s="22" t="s">
        <v>153</v>
      </c>
      <c r="C96" s="22" t="s">
        <v>153</v>
      </c>
      <c r="D96" s="26" t="s">
        <v>92</v>
      </c>
      <c r="E96" s="26" t="s">
        <v>92</v>
      </c>
      <c r="F96" s="27">
        <v>2239.67</v>
      </c>
      <c r="G96" s="28"/>
    </row>
    <row r="97" spans="1:7" ht="30.75" customHeight="1">
      <c r="A97" s="11">
        <v>60</v>
      </c>
      <c r="B97" s="22" t="s">
        <v>154</v>
      </c>
      <c r="C97" s="22" t="s">
        <v>154</v>
      </c>
      <c r="D97" s="26" t="s">
        <v>92</v>
      </c>
      <c r="E97" s="26" t="s">
        <v>92</v>
      </c>
      <c r="F97" s="27">
        <v>2228.8200000000002</v>
      </c>
      <c r="G97" s="28"/>
    </row>
    <row r="98" spans="1:7" ht="31.5" customHeight="1">
      <c r="A98" s="11">
        <v>61</v>
      </c>
      <c r="B98" s="22" t="s">
        <v>155</v>
      </c>
      <c r="C98" s="22" t="s">
        <v>155</v>
      </c>
      <c r="D98" s="26" t="s">
        <v>93</v>
      </c>
      <c r="E98" s="26" t="s">
        <v>93</v>
      </c>
      <c r="F98" s="27">
        <v>1973.51</v>
      </c>
      <c r="G98" s="28"/>
    </row>
    <row r="99" spans="1:7" ht="15.75" customHeight="1">
      <c r="A99" s="11">
        <v>62</v>
      </c>
      <c r="B99" s="22" t="s">
        <v>156</v>
      </c>
      <c r="C99" s="22" t="s">
        <v>156</v>
      </c>
      <c r="D99" s="26" t="s">
        <v>93</v>
      </c>
      <c r="E99" s="26" t="s">
        <v>93</v>
      </c>
      <c r="F99" s="27">
        <v>4330.9399999999996</v>
      </c>
      <c r="G99" s="28"/>
    </row>
    <row r="100" spans="1:7" ht="18" customHeight="1">
      <c r="A100" s="11">
        <v>63</v>
      </c>
      <c r="B100" s="22" t="s">
        <v>157</v>
      </c>
      <c r="C100" s="22" t="s">
        <v>157</v>
      </c>
      <c r="D100" s="26" t="s">
        <v>93</v>
      </c>
      <c r="E100" s="26" t="s">
        <v>93</v>
      </c>
      <c r="F100" s="27">
        <v>3712.72</v>
      </c>
      <c r="G100" s="28"/>
    </row>
    <row r="101" spans="1:7" ht="48" customHeight="1">
      <c r="A101" s="11">
        <v>64</v>
      </c>
      <c r="B101" s="22" t="s">
        <v>158</v>
      </c>
      <c r="C101" s="22" t="s">
        <v>158</v>
      </c>
      <c r="D101" s="26" t="s">
        <v>93</v>
      </c>
      <c r="E101" s="26" t="s">
        <v>93</v>
      </c>
      <c r="F101" s="27">
        <v>3532.08</v>
      </c>
      <c r="G101" s="28"/>
    </row>
    <row r="102" spans="1:7" ht="30.75" customHeight="1">
      <c r="A102" s="11">
        <v>65</v>
      </c>
      <c r="B102" s="22" t="s">
        <v>159</v>
      </c>
      <c r="C102" s="22" t="s">
        <v>159</v>
      </c>
      <c r="D102" s="26" t="s">
        <v>93</v>
      </c>
      <c r="E102" s="26" t="s">
        <v>93</v>
      </c>
      <c r="F102" s="27">
        <v>1705.64</v>
      </c>
      <c r="G102" s="28"/>
    </row>
    <row r="103" spans="1:7" ht="30.75" customHeight="1">
      <c r="A103" s="11">
        <v>66</v>
      </c>
      <c r="B103" s="22" t="s">
        <v>160</v>
      </c>
      <c r="C103" s="22" t="s">
        <v>160</v>
      </c>
      <c r="D103" s="26" t="s">
        <v>93</v>
      </c>
      <c r="E103" s="26" t="s">
        <v>93</v>
      </c>
      <c r="F103" s="27">
        <v>1138.51</v>
      </c>
      <c r="G103" s="28"/>
    </row>
    <row r="104" spans="1:7">
      <c r="A104" s="11">
        <v>67</v>
      </c>
      <c r="B104" s="22" t="s">
        <v>161</v>
      </c>
      <c r="C104" s="22" t="s">
        <v>161</v>
      </c>
      <c r="D104" s="26" t="s">
        <v>93</v>
      </c>
      <c r="E104" s="26" t="s">
        <v>93</v>
      </c>
      <c r="F104" s="27">
        <v>1551.41</v>
      </c>
      <c r="G104" s="28"/>
    </row>
    <row r="105" spans="1:7" ht="31.5" customHeight="1">
      <c r="A105" s="11">
        <v>68</v>
      </c>
      <c r="B105" s="22" t="s">
        <v>162</v>
      </c>
      <c r="C105" s="22" t="s">
        <v>162</v>
      </c>
      <c r="D105" s="26" t="s">
        <v>93</v>
      </c>
      <c r="E105" s="26" t="s">
        <v>93</v>
      </c>
      <c r="F105" s="27">
        <v>1096.83</v>
      </c>
      <c r="G105" s="28"/>
    </row>
    <row r="106" spans="1:7" ht="48.75" customHeight="1">
      <c r="A106" s="11">
        <v>69</v>
      </c>
      <c r="B106" s="22" t="s">
        <v>163</v>
      </c>
      <c r="C106" s="22" t="s">
        <v>163</v>
      </c>
      <c r="D106" s="26" t="s">
        <v>93</v>
      </c>
      <c r="E106" s="26" t="s">
        <v>93</v>
      </c>
      <c r="F106" s="27">
        <v>852.82</v>
      </c>
      <c r="G106" s="28"/>
    </row>
    <row r="107" spans="1:7" ht="31.5" customHeight="1">
      <c r="A107" s="11">
        <v>70</v>
      </c>
      <c r="B107" s="22" t="s">
        <v>164</v>
      </c>
      <c r="C107" s="22" t="s">
        <v>164</v>
      </c>
      <c r="D107" s="26" t="s">
        <v>93</v>
      </c>
      <c r="E107" s="26" t="s">
        <v>93</v>
      </c>
      <c r="F107" s="27">
        <v>2099.8200000000002</v>
      </c>
      <c r="G107" s="28"/>
    </row>
    <row r="108" spans="1:7" ht="30.75" customHeight="1">
      <c r="A108" s="11">
        <v>71</v>
      </c>
      <c r="B108" s="22" t="s">
        <v>165</v>
      </c>
      <c r="C108" s="22" t="s">
        <v>165</v>
      </c>
      <c r="D108" s="26" t="s">
        <v>93</v>
      </c>
      <c r="E108" s="26" t="s">
        <v>93</v>
      </c>
      <c r="F108" s="27">
        <v>1157.23</v>
      </c>
      <c r="G108" s="28"/>
    </row>
    <row r="109" spans="1:7">
      <c r="A109" s="11">
        <v>72</v>
      </c>
      <c r="B109" s="22" t="s">
        <v>166</v>
      </c>
      <c r="C109" s="22" t="s">
        <v>166</v>
      </c>
      <c r="D109" s="26" t="s">
        <v>93</v>
      </c>
      <c r="E109" s="26" t="s">
        <v>93</v>
      </c>
      <c r="F109" s="27">
        <v>770.84</v>
      </c>
      <c r="G109" s="28"/>
    </row>
    <row r="110" spans="1:7" ht="31.5" customHeight="1">
      <c r="A110" s="11">
        <v>73</v>
      </c>
      <c r="B110" s="22" t="s">
        <v>100</v>
      </c>
      <c r="C110" s="22" t="s">
        <v>100</v>
      </c>
      <c r="D110" s="26" t="s">
        <v>93</v>
      </c>
      <c r="E110" s="26" t="s">
        <v>93</v>
      </c>
      <c r="F110" s="27">
        <v>875</v>
      </c>
      <c r="G110" s="28"/>
    </row>
    <row r="111" spans="1:7">
      <c r="A111" s="11">
        <v>74</v>
      </c>
      <c r="B111" s="22" t="s">
        <v>101</v>
      </c>
      <c r="C111" s="22" t="s">
        <v>101</v>
      </c>
      <c r="D111" s="26" t="s">
        <v>93</v>
      </c>
      <c r="E111" s="26" t="s">
        <v>93</v>
      </c>
      <c r="F111" s="27">
        <v>14729</v>
      </c>
      <c r="G111" s="28"/>
    </row>
    <row r="112" spans="1:7">
      <c r="A112" s="11">
        <v>75</v>
      </c>
      <c r="B112" s="22" t="s">
        <v>95</v>
      </c>
      <c r="C112" s="22" t="s">
        <v>95</v>
      </c>
      <c r="D112" s="26" t="s">
        <v>94</v>
      </c>
      <c r="E112" s="26" t="s">
        <v>94</v>
      </c>
      <c r="F112" s="27">
        <v>4668.92</v>
      </c>
      <c r="G112" s="28"/>
    </row>
    <row r="113" spans="1:7" ht="31.5" customHeight="1">
      <c r="A113" s="11">
        <v>76</v>
      </c>
      <c r="B113" s="22" t="s">
        <v>167</v>
      </c>
      <c r="C113" s="22" t="s">
        <v>167</v>
      </c>
      <c r="D113" s="26" t="s">
        <v>94</v>
      </c>
      <c r="E113" s="26" t="s">
        <v>94</v>
      </c>
      <c r="F113" s="27">
        <v>2305.6999999999998</v>
      </c>
      <c r="G113" s="28"/>
    </row>
    <row r="114" spans="1:7" ht="18" customHeight="1">
      <c r="A114" s="11">
        <v>77</v>
      </c>
      <c r="B114" s="22" t="s">
        <v>168</v>
      </c>
      <c r="C114" s="22" t="s">
        <v>168</v>
      </c>
      <c r="D114" s="26" t="s">
        <v>94</v>
      </c>
      <c r="E114" s="26" t="s">
        <v>94</v>
      </c>
      <c r="F114" s="27">
        <v>1301.2</v>
      </c>
      <c r="G114" s="28"/>
    </row>
    <row r="115" spans="1:7">
      <c r="A115" s="11">
        <v>78</v>
      </c>
      <c r="B115" s="22" t="s">
        <v>132</v>
      </c>
      <c r="C115" s="22" t="s">
        <v>132</v>
      </c>
      <c r="D115" s="26" t="s">
        <v>107</v>
      </c>
      <c r="E115" s="26" t="s">
        <v>107</v>
      </c>
      <c r="F115" s="27">
        <v>3348.77</v>
      </c>
      <c r="G115" s="28"/>
    </row>
    <row r="116" spans="1:7">
      <c r="A116" s="11">
        <v>79</v>
      </c>
      <c r="B116" s="22" t="s">
        <v>133</v>
      </c>
      <c r="C116" s="22" t="s">
        <v>133</v>
      </c>
      <c r="D116" s="26" t="s">
        <v>107</v>
      </c>
      <c r="E116" s="26" t="s">
        <v>107</v>
      </c>
      <c r="F116" s="27">
        <v>4778.2</v>
      </c>
      <c r="G116" s="28"/>
    </row>
    <row r="117" spans="1:7" ht="33.75" customHeight="1">
      <c r="A117" s="11">
        <v>80</v>
      </c>
      <c r="B117" s="22" t="s">
        <v>134</v>
      </c>
      <c r="C117" s="22" t="s">
        <v>134</v>
      </c>
      <c r="D117" s="26" t="s">
        <v>107</v>
      </c>
      <c r="E117" s="26" t="s">
        <v>107</v>
      </c>
      <c r="F117" s="27">
        <v>2801.76</v>
      </c>
      <c r="G117" s="28"/>
    </row>
    <row r="118" spans="1:7" ht="31.5" customHeight="1">
      <c r="A118" s="9"/>
      <c r="B118" s="19" t="s">
        <v>182</v>
      </c>
      <c r="C118" s="20"/>
      <c r="D118" s="21"/>
      <c r="E118" s="17"/>
      <c r="F118" s="16">
        <f>SUM(F38:G117)</f>
        <v>457767.13999999996</v>
      </c>
      <c r="G118" s="17"/>
    </row>
    <row r="120" spans="1:7">
      <c r="A120" s="1" t="s">
        <v>36</v>
      </c>
      <c r="D120" s="7">
        <f>1.36*12*C6</f>
        <v>176193.98400000003</v>
      </c>
      <c r="E120" s="1" t="s">
        <v>37</v>
      </c>
    </row>
    <row r="121" spans="1:7">
      <c r="A121" s="1" t="s">
        <v>38</v>
      </c>
      <c r="D121" s="7">
        <f>D134*5.3%</f>
        <v>95881.263319999998</v>
      </c>
      <c r="E121" s="1" t="s">
        <v>37</v>
      </c>
    </row>
    <row r="123" spans="1:7">
      <c r="A123" s="1" t="s">
        <v>54</v>
      </c>
    </row>
    <row r="124" spans="1:7">
      <c r="A124" s="1" t="s">
        <v>175</v>
      </c>
    </row>
    <row r="125" spans="1:7">
      <c r="B125" s="1" t="s">
        <v>53</v>
      </c>
      <c r="F125" s="7">
        <v>1830961.17</v>
      </c>
      <c r="G125" s="1" t="s">
        <v>37</v>
      </c>
    </row>
    <row r="127" spans="1:7">
      <c r="A127" s="1" t="s">
        <v>176</v>
      </c>
    </row>
    <row r="128" spans="1:7">
      <c r="B128" s="1" t="s">
        <v>52</v>
      </c>
      <c r="F128" s="7">
        <f>F33+F118+D120</f>
        <v>1653554.2519999999</v>
      </c>
      <c r="G128" s="1" t="s">
        <v>37</v>
      </c>
    </row>
    <row r="130" spans="1:7">
      <c r="A130" s="1" t="s">
        <v>177</v>
      </c>
      <c r="F130" s="7">
        <f>F125-F128</f>
        <v>177406.91800000006</v>
      </c>
      <c r="G130" s="1" t="s">
        <v>37</v>
      </c>
    </row>
    <row r="131" spans="1:7">
      <c r="B131" s="1" t="s">
        <v>51</v>
      </c>
      <c r="F131" s="7"/>
    </row>
    <row r="133" spans="1:7">
      <c r="A133" s="1" t="s">
        <v>39</v>
      </c>
    </row>
    <row r="134" spans="1:7">
      <c r="B134" s="1" t="s">
        <v>178</v>
      </c>
      <c r="D134" s="12">
        <v>1809080.44</v>
      </c>
      <c r="E134" s="1" t="s">
        <v>37</v>
      </c>
    </row>
    <row r="135" spans="1:7">
      <c r="D135" s="7"/>
    </row>
    <row r="136" spans="1:7">
      <c r="A136" s="1" t="s">
        <v>179</v>
      </c>
      <c r="D136" s="7"/>
    </row>
    <row r="137" spans="1:7">
      <c r="A137" s="1" t="s">
        <v>181</v>
      </c>
      <c r="D137" s="7"/>
      <c r="E137" s="7">
        <v>21880.73</v>
      </c>
      <c r="F137" s="1" t="s">
        <v>37</v>
      </c>
    </row>
    <row r="138" spans="1:7">
      <c r="A138" s="1" t="s">
        <v>180</v>
      </c>
      <c r="D138" s="7"/>
    </row>
    <row r="139" spans="1:7">
      <c r="A139" s="1" t="s">
        <v>181</v>
      </c>
      <c r="D139" s="7"/>
      <c r="E139" s="7">
        <v>39990.46</v>
      </c>
      <c r="F139" s="1" t="s">
        <v>37</v>
      </c>
    </row>
    <row r="140" spans="1:7" ht="66" customHeight="1"/>
    <row r="141" spans="1:7">
      <c r="A141" s="1" t="s">
        <v>40</v>
      </c>
    </row>
    <row r="143" spans="1:7" ht="76.5">
      <c r="A143" s="8" t="s">
        <v>41</v>
      </c>
      <c r="B143" s="18" t="s">
        <v>42</v>
      </c>
      <c r="C143" s="18"/>
      <c r="D143" s="8" t="s">
        <v>43</v>
      </c>
      <c r="E143" s="18" t="s">
        <v>44</v>
      </c>
      <c r="F143" s="18"/>
      <c r="G143" s="8" t="s">
        <v>45</v>
      </c>
    </row>
    <row r="144" spans="1:7" ht="30" customHeight="1">
      <c r="A144" s="15" t="s">
        <v>46</v>
      </c>
      <c r="B144" s="14" t="s">
        <v>67</v>
      </c>
      <c r="C144" s="14"/>
      <c r="D144" s="10">
        <v>20</v>
      </c>
      <c r="E144" s="14" t="s">
        <v>69</v>
      </c>
      <c r="F144" s="14"/>
      <c r="G144" s="10">
        <v>17</v>
      </c>
    </row>
    <row r="145" spans="1:7" ht="32.25" customHeight="1">
      <c r="A145" s="15"/>
      <c r="B145" s="14" t="s">
        <v>55</v>
      </c>
      <c r="C145" s="14"/>
      <c r="D145" s="10">
        <v>16</v>
      </c>
      <c r="E145" s="14" t="s">
        <v>69</v>
      </c>
      <c r="F145" s="14"/>
      <c r="G145" s="10">
        <v>12</v>
      </c>
    </row>
    <row r="146" spans="1:7" ht="28.5" customHeight="1">
      <c r="A146" s="15"/>
      <c r="B146" s="14" t="s">
        <v>56</v>
      </c>
      <c r="C146" s="14"/>
      <c r="D146" s="10">
        <v>11</v>
      </c>
      <c r="E146" s="14" t="s">
        <v>69</v>
      </c>
      <c r="F146" s="14"/>
      <c r="G146" s="10">
        <v>11</v>
      </c>
    </row>
    <row r="147" spans="1:7" ht="33.75" customHeight="1">
      <c r="A147" s="10" t="s">
        <v>57</v>
      </c>
      <c r="B147" s="14" t="s">
        <v>58</v>
      </c>
      <c r="C147" s="14"/>
      <c r="D147" s="10"/>
      <c r="E147" s="14" t="s">
        <v>70</v>
      </c>
      <c r="F147" s="14"/>
      <c r="G147" s="10"/>
    </row>
    <row r="148" spans="1:7" ht="43.5" customHeight="1">
      <c r="A148" s="15" t="s">
        <v>59</v>
      </c>
      <c r="B148" s="14" t="s">
        <v>68</v>
      </c>
      <c r="C148" s="14"/>
      <c r="D148" s="10">
        <v>27</v>
      </c>
      <c r="E148" s="14" t="s">
        <v>71</v>
      </c>
      <c r="F148" s="14"/>
      <c r="G148" s="10">
        <v>27</v>
      </c>
    </row>
    <row r="149" spans="1:7" ht="69" customHeight="1">
      <c r="A149" s="15"/>
      <c r="B149" s="14" t="s">
        <v>60</v>
      </c>
      <c r="C149" s="14"/>
      <c r="D149" s="10">
        <v>7</v>
      </c>
      <c r="E149" s="14" t="s">
        <v>72</v>
      </c>
      <c r="F149" s="14"/>
      <c r="G149" s="10">
        <v>7</v>
      </c>
    </row>
    <row r="150" spans="1:7" ht="37.5" customHeight="1">
      <c r="A150" s="15"/>
      <c r="B150" s="14" t="s">
        <v>64</v>
      </c>
      <c r="C150" s="14"/>
      <c r="D150" s="10">
        <v>19</v>
      </c>
      <c r="E150" s="14" t="s">
        <v>73</v>
      </c>
      <c r="F150" s="14"/>
      <c r="G150" s="10">
        <v>19</v>
      </c>
    </row>
    <row r="151" spans="1:7" ht="60" customHeight="1">
      <c r="A151" s="15"/>
      <c r="B151" s="14" t="s">
        <v>65</v>
      </c>
      <c r="C151" s="14"/>
      <c r="D151" s="10">
        <v>3</v>
      </c>
      <c r="E151" s="14" t="s">
        <v>74</v>
      </c>
      <c r="F151" s="14"/>
      <c r="G151" s="10">
        <v>3</v>
      </c>
    </row>
    <row r="152" spans="1:7" ht="33" customHeight="1">
      <c r="A152" s="15"/>
      <c r="B152" s="14" t="s">
        <v>66</v>
      </c>
      <c r="C152" s="14"/>
      <c r="D152" s="10">
        <v>3</v>
      </c>
      <c r="E152" s="14" t="s">
        <v>75</v>
      </c>
      <c r="F152" s="14"/>
      <c r="G152" s="10">
        <v>3</v>
      </c>
    </row>
    <row r="153" spans="1:7" ht="42.75" customHeight="1">
      <c r="A153" s="15"/>
      <c r="B153" s="14" t="s">
        <v>61</v>
      </c>
      <c r="C153" s="14"/>
      <c r="D153" s="10">
        <v>2</v>
      </c>
      <c r="E153" s="14" t="s">
        <v>76</v>
      </c>
      <c r="F153" s="14"/>
      <c r="G153" s="10">
        <v>2</v>
      </c>
    </row>
    <row r="154" spans="1:7" ht="36" customHeight="1">
      <c r="A154" s="15"/>
      <c r="B154" s="14" t="s">
        <v>62</v>
      </c>
      <c r="C154" s="14"/>
      <c r="D154" s="10">
        <v>1</v>
      </c>
      <c r="E154" s="14" t="s">
        <v>71</v>
      </c>
      <c r="F154" s="14"/>
      <c r="G154" s="10">
        <v>1</v>
      </c>
    </row>
    <row r="155" spans="1:7">
      <c r="A155" s="15"/>
      <c r="B155" s="14" t="s">
        <v>63</v>
      </c>
      <c r="C155" s="14"/>
      <c r="D155" s="10">
        <v>5</v>
      </c>
      <c r="E155" s="14"/>
      <c r="F155" s="14"/>
      <c r="G155" s="10">
        <v>4</v>
      </c>
    </row>
    <row r="158" spans="1:7">
      <c r="A158" s="1" t="s">
        <v>80</v>
      </c>
      <c r="F158" s="1" t="s">
        <v>79</v>
      </c>
    </row>
    <row r="160" spans="1:7">
      <c r="A160" s="1" t="s">
        <v>106</v>
      </c>
      <c r="F160" s="1" t="s">
        <v>81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311">
    <mergeCell ref="F110:G110"/>
    <mergeCell ref="F111:G111"/>
    <mergeCell ref="F112:G112"/>
    <mergeCell ref="F113:G113"/>
    <mergeCell ref="F114:G114"/>
    <mergeCell ref="F115:G115"/>
    <mergeCell ref="F116:G116"/>
    <mergeCell ref="F117:G117"/>
    <mergeCell ref="F101:G101"/>
    <mergeCell ref="F102:G102"/>
    <mergeCell ref="F103:G103"/>
    <mergeCell ref="F104:G104"/>
    <mergeCell ref="F105:G105"/>
    <mergeCell ref="F106:G106"/>
    <mergeCell ref="F107:G107"/>
    <mergeCell ref="F108:G108"/>
    <mergeCell ref="F109:G109"/>
    <mergeCell ref="F92:G92"/>
    <mergeCell ref="F93:G93"/>
    <mergeCell ref="F94:G94"/>
    <mergeCell ref="F95:G95"/>
    <mergeCell ref="F96:G96"/>
    <mergeCell ref="F97:G97"/>
    <mergeCell ref="F98:G98"/>
    <mergeCell ref="F99:G99"/>
    <mergeCell ref="F100:G100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F76:G76"/>
    <mergeCell ref="F77:G77"/>
    <mergeCell ref="F78:G78"/>
    <mergeCell ref="F79:G79"/>
    <mergeCell ref="F80:G80"/>
    <mergeCell ref="F81:G81"/>
    <mergeCell ref="F82:G82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50:G50"/>
    <mergeCell ref="F51:G51"/>
    <mergeCell ref="F52:G52"/>
    <mergeCell ref="F53:G53"/>
    <mergeCell ref="F54:G54"/>
    <mergeCell ref="F55:G55"/>
    <mergeCell ref="F56:G56"/>
    <mergeCell ref="F57:G57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76:E76"/>
    <mergeCell ref="D77:E77"/>
    <mergeCell ref="D78:E78"/>
    <mergeCell ref="D79:E79"/>
    <mergeCell ref="D80:E80"/>
    <mergeCell ref="D81:E81"/>
    <mergeCell ref="D82:E82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50:E50"/>
    <mergeCell ref="D51:E51"/>
    <mergeCell ref="D52:E52"/>
    <mergeCell ref="D53:E53"/>
    <mergeCell ref="D54:E54"/>
    <mergeCell ref="D55:E55"/>
    <mergeCell ref="D56:E56"/>
    <mergeCell ref="D57:E57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D38:E38"/>
    <mergeCell ref="D39:E39"/>
    <mergeCell ref="D40:E40"/>
    <mergeCell ref="F38:G38"/>
    <mergeCell ref="F39:G39"/>
    <mergeCell ref="F40:G40"/>
    <mergeCell ref="B41:C41"/>
    <mergeCell ref="B42:C42"/>
    <mergeCell ref="B43:C4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B53:C53"/>
    <mergeCell ref="B54:C54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6:C8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6:C116"/>
    <mergeCell ref="B117:C11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F118:G118"/>
    <mergeCell ref="B143:C143"/>
    <mergeCell ref="E143:F143"/>
    <mergeCell ref="A144:A146"/>
    <mergeCell ref="B144:C144"/>
    <mergeCell ref="E144:F144"/>
    <mergeCell ref="B145:C145"/>
    <mergeCell ref="E145:F145"/>
    <mergeCell ref="B146:C146"/>
    <mergeCell ref="E146:F146"/>
    <mergeCell ref="B118:C118"/>
    <mergeCell ref="D118:E118"/>
    <mergeCell ref="B147:C147"/>
    <mergeCell ref="E147:F147"/>
    <mergeCell ref="A148:A155"/>
    <mergeCell ref="B148:C148"/>
    <mergeCell ref="E148:F148"/>
    <mergeCell ref="B149:C149"/>
    <mergeCell ref="E149:F149"/>
    <mergeCell ref="B150:C150"/>
    <mergeCell ref="E150:F150"/>
    <mergeCell ref="B154:C154"/>
    <mergeCell ref="E154:F154"/>
    <mergeCell ref="B155:C155"/>
    <mergeCell ref="E155:F155"/>
    <mergeCell ref="B151:C151"/>
    <mergeCell ref="E151:F151"/>
    <mergeCell ref="B152:C152"/>
    <mergeCell ref="E152:F152"/>
    <mergeCell ref="B153:C153"/>
    <mergeCell ref="E153:F15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2013-03-17T12:27:42Z</dcterms:modified>
</cp:coreProperties>
</file>