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8" i="11"/>
  <c r="G36"/>
  <c r="G34"/>
  <c r="G32"/>
  <c r="F40"/>
  <c r="E40"/>
  <c r="D40"/>
  <c r="B39"/>
  <c r="B38"/>
  <c r="B37"/>
  <c r="B36"/>
  <c r="B35"/>
  <c r="B34"/>
  <c r="B33"/>
  <c r="B32"/>
  <c r="C6"/>
  <c r="F52" s="1"/>
  <c r="D65" l="1"/>
  <c r="G40"/>
  <c r="F47"/>
  <c r="F46"/>
  <c r="F50"/>
  <c r="F49"/>
  <c r="F48"/>
  <c r="F53"/>
  <c r="F63"/>
  <c r="D66"/>
  <c r="F54" l="1"/>
  <c r="F82" s="1"/>
</calcChain>
</file>

<file path=xl/sharedStrings.xml><?xml version="1.0" encoding="utf-8"?>
<sst xmlns="http://schemas.openxmlformats.org/spreadsheetml/2006/main" count="142" uniqueCount="124">
  <si>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</si>
  <si>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</si>
  <si>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</si>
  <si>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</si>
  <si>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</si>
  <si>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</si>
  <si>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</si>
  <si>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</si>
  <si>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</si>
  <si>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</si>
  <si>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</si>
  <si>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</si>
  <si>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</si>
  <si>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</si>
  <si>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</si>
  <si>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</si>
  <si>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</si>
  <si>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</si>
  <si>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</si>
  <si>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</si>
  <si>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</si>
  <si>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</si>
  <si>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</si>
  <si>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</si>
  <si>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</si>
  <si>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</si>
  <si>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</si>
  <si>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</si>
  <si>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</si>
  <si>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</si>
  <si>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</si>
  <si>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</si>
  <si>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</si>
  <si>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</si>
  <si>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</si>
  <si>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</si>
  <si>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</si>
  <si>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</si>
  <si>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</si>
  <si>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</si>
  <si>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</si>
  <si>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</si>
  <si>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</si>
  <si>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</si>
  <si>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</si>
  <si>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</si>
  <si>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</si>
  <si>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</si>
  <si>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</si>
  <si>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</si>
  <si>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</si>
  <si>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</si>
  <si>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</si>
  <si>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</si>
  <si>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</si>
  <si>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</si>
  <si>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</si>
  <si>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</si>
  <si>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</si>
  <si>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</si>
  <si>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</si>
  <si>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</si>
  <si>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</si>
  <si>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</si>
  <si>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</si>
  <si>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</si>
  <si>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</si>
  <si>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</si>
  <si>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</si>
  <si>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</si>
  <si>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</si>
  <si>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</si>
  <si>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</si>
  <si>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</si>
  <si>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</si>
  <si>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</si>
  <si>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</si>
  <si>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</si>
  <si>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12 по улице Пр.Труда  </t>
  </si>
  <si>
    <t>Январь</t>
  </si>
  <si>
    <t>Апрель</t>
  </si>
  <si>
    <t>кв.24 замена стояка канализации</t>
  </si>
  <si>
    <t>Июнь</t>
  </si>
  <si>
    <t>очистка крыши от снега и сосулек</t>
  </si>
  <si>
    <t>ремонт бетонных полов на балконе</t>
  </si>
  <si>
    <t>перекладка дымовой трубы,исправление оголвка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</si>
  <si>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</si>
  <si>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</si>
  <si>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</si>
  <si>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</si>
  <si>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</si>
  <si>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</si>
  <si>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</si>
  <si>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</si>
  <si>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</si>
  <si>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</si>
  <si>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</si>
  <si>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</si>
  <si>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</si>
  <si>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</si>
  <si>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</si>
  <si>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</si>
  <si>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</si>
  <si>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</si>
  <si>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</si>
  <si>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</si>
  <si>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</si>
  <si>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</si>
  <si>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</si>
  <si>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</si>
  <si>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</si>
  <si>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</si>
  <si>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87 от 03.03.2009г.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</si>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</sst>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71" workbookViewId="0">
      <selection activeCell="A83" sqref="A83:XFD8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78</v>
      </c>
      <c r="B3" s="31"/>
      <c r="C3" s="31"/>
      <c r="D3" s="31"/>
      <c r="E3" s="31"/>
      <c r="F3" s="31"/>
      <c r="G3" s="31"/>
    </row>
    <row r="4" spans="1:8">
      <c r="A4" s="31" t="s">
        <v>73</v>
      </c>
      <c r="B4" s="31"/>
      <c r="C4" s="31"/>
      <c r="D4" s="31"/>
      <c r="E4" s="31"/>
      <c r="F4" s="31"/>
      <c r="G4" s="31"/>
      <c r="H4" s="12">
        <v>12</v>
      </c>
    </row>
    <row r="5" spans="1:8" ht="11.25" customHeight="1"/>
    <row r="6" spans="1:8">
      <c r="A6" s="1" t="s">
        <v>6</v>
      </c>
      <c r="C6" s="3">
        <f>D7+D8</f>
        <v>506.1</v>
      </c>
      <c r="D6" s="1" t="s">
        <v>2</v>
      </c>
    </row>
    <row r="7" spans="1:8">
      <c r="A7" s="1" t="s">
        <v>89</v>
      </c>
      <c r="B7" s="1" t="s">
        <v>90</v>
      </c>
      <c r="C7" s="3"/>
      <c r="D7" s="1">
        <v>506.1</v>
      </c>
      <c r="E7" s="1" t="s">
        <v>2</v>
      </c>
    </row>
    <row r="8" spans="1:8">
      <c r="B8" s="1" t="s">
        <v>91</v>
      </c>
      <c r="C8" s="3"/>
      <c r="D8" s="1">
        <v>0</v>
      </c>
      <c r="E8" s="1" t="s">
        <v>2</v>
      </c>
    </row>
    <row r="9" spans="1:8">
      <c r="A9" s="1" t="s">
        <v>92</v>
      </c>
      <c r="C9" s="1">
        <v>2</v>
      </c>
    </row>
    <row r="10" spans="1:8">
      <c r="A10" s="1" t="s">
        <v>93</v>
      </c>
      <c r="C10" s="1">
        <v>1</v>
      </c>
    </row>
    <row r="11" spans="1:8">
      <c r="A11" s="1" t="s">
        <v>94</v>
      </c>
      <c r="C11" s="1">
        <v>27</v>
      </c>
    </row>
    <row r="12" spans="1:8">
      <c r="A12" s="1" t="s">
        <v>95</v>
      </c>
      <c r="E12" s="1">
        <v>65.599999999999994</v>
      </c>
      <c r="F12" s="1" t="s">
        <v>2</v>
      </c>
    </row>
    <row r="13" spans="1:8">
      <c r="A13" s="1" t="s">
        <v>96</v>
      </c>
      <c r="B13" s="1">
        <v>505.4</v>
      </c>
      <c r="C13" s="1" t="s">
        <v>2</v>
      </c>
    </row>
    <row r="14" spans="1:8">
      <c r="A14" s="1" t="s">
        <v>97</v>
      </c>
      <c r="D14" s="1">
        <v>1300</v>
      </c>
      <c r="E14" s="1" t="s">
        <v>2</v>
      </c>
    </row>
    <row r="16" spans="1:8">
      <c r="A16" s="1" t="s">
        <v>98</v>
      </c>
    </row>
    <row r="17" spans="1:10">
      <c r="A17" s="32" t="s">
        <v>99</v>
      </c>
      <c r="B17" s="32"/>
      <c r="C17" s="32"/>
      <c r="D17" s="32"/>
      <c r="E17" s="32" t="s">
        <v>100</v>
      </c>
      <c r="F17" s="32"/>
    </row>
    <row r="18" spans="1:10">
      <c r="A18" s="33" t="s">
        <v>101</v>
      </c>
      <c r="B18" s="33"/>
      <c r="C18" s="33"/>
      <c r="D18" s="33"/>
      <c r="E18" s="32" t="s">
        <v>120</v>
      </c>
      <c r="F18" s="32"/>
    </row>
    <row r="20" spans="1:10">
      <c r="A20" s="1" t="s">
        <v>102</v>
      </c>
    </row>
    <row r="21" spans="1:10" ht="31.5" customHeight="1">
      <c r="A21" s="34" t="s">
        <v>103</v>
      </c>
      <c r="B21" s="34"/>
      <c r="C21" s="34" t="s">
        <v>104</v>
      </c>
      <c r="D21" s="34"/>
      <c r="E21" s="34" t="s">
        <v>105</v>
      </c>
      <c r="F21" s="34"/>
    </row>
    <row r="22" spans="1:10">
      <c r="A22" s="14" t="s">
        <v>106</v>
      </c>
      <c r="B22" s="14"/>
      <c r="C22" s="32">
        <v>12</v>
      </c>
      <c r="D22" s="32"/>
      <c r="E22" s="32">
        <v>14</v>
      </c>
      <c r="F22" s="32"/>
    </row>
    <row r="24" spans="1:10">
      <c r="A24" s="1" t="s">
        <v>107</v>
      </c>
      <c r="C24" s="1" t="s">
        <v>112</v>
      </c>
    </row>
    <row r="26" spans="1:10">
      <c r="A26" s="1" t="s">
        <v>108</v>
      </c>
    </row>
    <row r="27" spans="1:10">
      <c r="B27" s="1" t="s">
        <v>109</v>
      </c>
      <c r="D27" s="1">
        <v>11.23</v>
      </c>
      <c r="E27" s="1" t="s">
        <v>110</v>
      </c>
    </row>
    <row r="28" spans="1:10">
      <c r="B28" s="1" t="s">
        <v>111</v>
      </c>
      <c r="D28" s="1">
        <v>12.85</v>
      </c>
      <c r="E28" s="1" t="s">
        <v>110</v>
      </c>
    </row>
    <row r="30" spans="1:10">
      <c r="A30" s="1" t="s">
        <v>1</v>
      </c>
    </row>
    <row r="31" spans="1:10" ht="98.25" customHeight="1">
      <c r="A31" s="15" t="s">
        <v>3</v>
      </c>
      <c r="B31" s="15" t="s">
        <v>113</v>
      </c>
      <c r="C31" s="15" t="s">
        <v>114</v>
      </c>
      <c r="D31" s="15" t="s">
        <v>115</v>
      </c>
      <c r="E31" s="15" t="s">
        <v>4</v>
      </c>
      <c r="F31" s="15" t="s">
        <v>116</v>
      </c>
      <c r="G31" s="15" t="s">
        <v>117</v>
      </c>
      <c r="H31" s="2"/>
      <c r="I31" s="2"/>
      <c r="J31" s="2"/>
    </row>
    <row r="32" spans="1:10">
      <c r="A32" s="35" t="s">
        <v>39</v>
      </c>
      <c r="B32" s="5">
        <f>D32/C32</f>
        <v>13788.482490272376</v>
      </c>
      <c r="C32" s="6">
        <v>2.57</v>
      </c>
      <c r="D32" s="6">
        <v>35436.400000000001</v>
      </c>
      <c r="E32" s="6">
        <v>-1735.99</v>
      </c>
      <c r="F32" s="37">
        <v>91857.64</v>
      </c>
      <c r="G32" s="37">
        <f>D32+D33+E32+E33-F32</f>
        <v>2834.4900000000052</v>
      </c>
    </row>
    <row r="33" spans="1:7">
      <c r="A33" s="36"/>
      <c r="B33" s="5">
        <f>D33/C33</f>
        <v>21019.193220338984</v>
      </c>
      <c r="C33" s="6">
        <v>2.95</v>
      </c>
      <c r="D33" s="6">
        <v>62006.62</v>
      </c>
      <c r="E33" s="6">
        <v>-1014.9</v>
      </c>
      <c r="F33" s="38"/>
      <c r="G33" s="38"/>
    </row>
    <row r="34" spans="1:7">
      <c r="A34" s="35" t="s">
        <v>40</v>
      </c>
      <c r="B34" s="5">
        <f t="shared" ref="B34:B39" si="0">D34/C34</f>
        <v>53.133116589903373</v>
      </c>
      <c r="C34" s="6">
        <v>1328.76</v>
      </c>
      <c r="D34" s="6">
        <v>70601.16</v>
      </c>
      <c r="E34" s="6"/>
      <c r="F34" s="37">
        <v>148285.66</v>
      </c>
      <c r="G34" s="37">
        <f t="shared" ref="G34" si="1">D34+D35+E34+E35-F34</f>
        <v>2147.8999999999942</v>
      </c>
    </row>
    <row r="35" spans="1:7">
      <c r="A35" s="36"/>
      <c r="B35" s="5">
        <f t="shared" si="0"/>
        <v>53.131630439123086</v>
      </c>
      <c r="C35" s="6">
        <v>1502.54</v>
      </c>
      <c r="D35" s="6">
        <v>79832.399999999994</v>
      </c>
      <c r="E35" s="6"/>
      <c r="F35" s="38"/>
      <c r="G35" s="38"/>
    </row>
    <row r="36" spans="1:7" ht="16.5" customHeight="1">
      <c r="A36" s="35" t="s">
        <v>118</v>
      </c>
      <c r="B36" s="5">
        <f t="shared" si="0"/>
        <v>930.64320557491294</v>
      </c>
      <c r="C36" s="6">
        <v>14.35</v>
      </c>
      <c r="D36" s="6">
        <v>13354.73</v>
      </c>
      <c r="E36" s="6">
        <v>29.47</v>
      </c>
      <c r="F36" s="37">
        <v>28208.16</v>
      </c>
      <c r="G36" s="37">
        <f t="shared" ref="G36" si="2">D36+D37+E36+E37-F36</f>
        <v>562.54000000000087</v>
      </c>
    </row>
    <row r="37" spans="1:7">
      <c r="A37" s="36"/>
      <c r="B37" s="5">
        <f t="shared" si="0"/>
        <v>950.50725513905684</v>
      </c>
      <c r="C37" s="6">
        <v>16.54</v>
      </c>
      <c r="D37" s="6">
        <v>15721.39</v>
      </c>
      <c r="E37" s="6">
        <v>-334.89</v>
      </c>
      <c r="F37" s="38"/>
      <c r="G37" s="38"/>
    </row>
    <row r="38" spans="1:7" ht="16.5" customHeight="1">
      <c r="A38" s="35" t="s">
        <v>119</v>
      </c>
      <c r="B38" s="5">
        <f t="shared" si="0"/>
        <v>930.63880844021514</v>
      </c>
      <c r="C38" s="6">
        <v>24.17</v>
      </c>
      <c r="D38" s="6">
        <v>22493.54</v>
      </c>
      <c r="E38" s="6">
        <v>49.76</v>
      </c>
      <c r="F38" s="37">
        <v>48857.64</v>
      </c>
      <c r="G38" s="37">
        <f t="shared" ref="G38" si="3">D38+D39+E38+E39-F38</f>
        <v>998.59000000000378</v>
      </c>
    </row>
    <row r="39" spans="1:7">
      <c r="A39" s="36"/>
      <c r="B39" s="5">
        <f t="shared" si="0"/>
        <v>950.51873297002726</v>
      </c>
      <c r="C39" s="6">
        <v>29.36</v>
      </c>
      <c r="D39" s="6">
        <v>27907.23</v>
      </c>
      <c r="E39" s="6">
        <v>-594.29999999999995</v>
      </c>
      <c r="F39" s="38"/>
      <c r="G39" s="38"/>
    </row>
    <row r="40" spans="1:7">
      <c r="A40" s="4" t="s">
        <v>70</v>
      </c>
      <c r="B40" s="5"/>
      <c r="C40" s="6"/>
      <c r="D40" s="6">
        <f>SUM(D32:D39)</f>
        <v>327353.46999999997</v>
      </c>
      <c r="E40" s="6">
        <f>SUM(E32:E39)</f>
        <v>-3600.8499999999995</v>
      </c>
      <c r="F40" s="6">
        <f>SUM(F32:F39)</f>
        <v>317209.09999999998</v>
      </c>
      <c r="G40" s="6">
        <f>SUM(G32:G39)</f>
        <v>6543.5200000000041</v>
      </c>
    </row>
    <row r="41" spans="1:7" ht="6" customHeight="1"/>
    <row r="43" spans="1:7">
      <c r="A43" s="1" t="s">
        <v>7</v>
      </c>
    </row>
    <row r="45" spans="1:7" ht="64.5" customHeight="1">
      <c r="A45" s="9" t="s">
        <v>8</v>
      </c>
      <c r="B45" s="20" t="s">
        <v>9</v>
      </c>
      <c r="C45" s="21"/>
      <c r="D45" s="20" t="s">
        <v>10</v>
      </c>
      <c r="E45" s="21"/>
      <c r="F45" s="20" t="s">
        <v>11</v>
      </c>
      <c r="G45" s="21"/>
    </row>
    <row r="46" spans="1:7" ht="50.25" customHeight="1">
      <c r="A46" s="9">
        <v>1</v>
      </c>
      <c r="B46" s="29" t="s">
        <v>12</v>
      </c>
      <c r="C46" s="29"/>
      <c r="D46" s="19" t="s">
        <v>13</v>
      </c>
      <c r="E46" s="19"/>
      <c r="F46" s="30">
        <f>0.54*H4*C6</f>
        <v>3279.5280000000002</v>
      </c>
      <c r="G46" s="30"/>
    </row>
    <row r="47" spans="1:7" ht="31.5" customHeight="1">
      <c r="A47" s="9">
        <v>2</v>
      </c>
      <c r="B47" s="29" t="s">
        <v>14</v>
      </c>
      <c r="C47" s="29"/>
      <c r="D47" s="19" t="s">
        <v>13</v>
      </c>
      <c r="E47" s="19"/>
      <c r="F47" s="30">
        <f>1.71*H4*C6</f>
        <v>10385.172</v>
      </c>
      <c r="G47" s="30"/>
    </row>
    <row r="48" spans="1:7">
      <c r="A48" s="13">
        <v>3</v>
      </c>
      <c r="B48" s="29" t="s">
        <v>15</v>
      </c>
      <c r="C48" s="29"/>
      <c r="D48" s="19" t="s">
        <v>16</v>
      </c>
      <c r="E48" s="19"/>
      <c r="F48" s="30">
        <f>0.14833333333*H4*C6</f>
        <v>900.85799997975619</v>
      </c>
      <c r="G48" s="30"/>
    </row>
    <row r="49" spans="1:7" ht="30" customHeight="1">
      <c r="A49" s="13">
        <v>4</v>
      </c>
      <c r="B49" s="29" t="s">
        <v>17</v>
      </c>
      <c r="C49" s="29"/>
      <c r="D49" s="20" t="s">
        <v>87</v>
      </c>
      <c r="E49" s="21"/>
      <c r="F49" s="30">
        <f>0.68*H4*C6</f>
        <v>4129.7759999999998</v>
      </c>
      <c r="G49" s="30"/>
    </row>
    <row r="50" spans="1:7" ht="64.5" customHeight="1">
      <c r="A50" s="13">
        <v>5</v>
      </c>
      <c r="B50" s="29" t="s">
        <v>18</v>
      </c>
      <c r="C50" s="29"/>
      <c r="D50" s="19" t="s">
        <v>19</v>
      </c>
      <c r="E50" s="19"/>
      <c r="F50" s="30">
        <f>0.93*H4*C6</f>
        <v>5648.076</v>
      </c>
      <c r="G50" s="30"/>
    </row>
    <row r="51" spans="1:7" ht="29.25" customHeight="1">
      <c r="A51" s="13">
        <v>6</v>
      </c>
      <c r="B51" s="29" t="s">
        <v>20</v>
      </c>
      <c r="C51" s="29"/>
      <c r="D51" s="19" t="s">
        <v>66</v>
      </c>
      <c r="E51" s="19"/>
      <c r="F51" s="30"/>
      <c r="G51" s="30"/>
    </row>
    <row r="52" spans="1:7" ht="29.25" customHeight="1">
      <c r="A52" s="13">
        <v>7</v>
      </c>
      <c r="B52" s="29" t="s">
        <v>21</v>
      </c>
      <c r="C52" s="29"/>
      <c r="D52" s="20" t="s">
        <v>66</v>
      </c>
      <c r="E52" s="21"/>
      <c r="F52" s="30">
        <f>2.20416666666*H4*C6</f>
        <v>13386.344999959512</v>
      </c>
      <c r="G52" s="30"/>
    </row>
    <row r="53" spans="1:7" ht="49.5" customHeight="1">
      <c r="A53" s="13">
        <v>8</v>
      </c>
      <c r="B53" s="29" t="s">
        <v>22</v>
      </c>
      <c r="C53" s="29"/>
      <c r="D53" s="20" t="s">
        <v>88</v>
      </c>
      <c r="E53" s="21"/>
      <c r="F53" s="30">
        <f>0.2525*H4*C6</f>
        <v>1533.4830000000002</v>
      </c>
      <c r="G53" s="30"/>
    </row>
    <row r="54" spans="1:7" ht="49.5" customHeight="1">
      <c r="A54" s="9"/>
      <c r="B54" s="29" t="s">
        <v>23</v>
      </c>
      <c r="C54" s="29"/>
      <c r="D54" s="19"/>
      <c r="E54" s="19"/>
      <c r="F54" s="30">
        <f>SUM(F46:G53)</f>
        <v>39263.237999939272</v>
      </c>
      <c r="G54" s="30"/>
    </row>
    <row r="56" spans="1:7">
      <c r="A56" s="1" t="s">
        <v>24</v>
      </c>
    </row>
    <row r="58" spans="1:7" ht="44.25" customHeight="1">
      <c r="A58" s="9" t="s">
        <v>8</v>
      </c>
      <c r="B58" s="19" t="s">
        <v>25</v>
      </c>
      <c r="C58" s="19"/>
      <c r="D58" s="20" t="s">
        <v>26</v>
      </c>
      <c r="E58" s="21"/>
      <c r="F58" s="20" t="s">
        <v>27</v>
      </c>
      <c r="G58" s="21"/>
    </row>
    <row r="59" spans="1:7" ht="30.75" customHeight="1">
      <c r="A59" s="9">
        <v>1</v>
      </c>
      <c r="B59" s="18" t="s">
        <v>83</v>
      </c>
      <c r="C59" s="18"/>
      <c r="D59" s="22" t="s">
        <v>79</v>
      </c>
      <c r="E59" s="22"/>
      <c r="F59" s="23">
        <v>1197</v>
      </c>
      <c r="G59" s="24"/>
    </row>
    <row r="60" spans="1:7" ht="30" customHeight="1">
      <c r="A60" s="9">
        <v>2</v>
      </c>
      <c r="B60" s="18" t="s">
        <v>84</v>
      </c>
      <c r="C60" s="18"/>
      <c r="D60" s="22" t="s">
        <v>80</v>
      </c>
      <c r="E60" s="22"/>
      <c r="F60" s="23">
        <v>5196</v>
      </c>
      <c r="G60" s="24"/>
    </row>
    <row r="61" spans="1:7" ht="30.75" customHeight="1">
      <c r="A61" s="11">
        <v>3</v>
      </c>
      <c r="B61" s="18" t="s">
        <v>81</v>
      </c>
      <c r="C61" s="18"/>
      <c r="D61" s="22" t="s">
        <v>82</v>
      </c>
      <c r="E61" s="22"/>
      <c r="F61" s="23">
        <v>3102.81</v>
      </c>
      <c r="G61" s="24"/>
    </row>
    <row r="62" spans="1:7" ht="46.5" customHeight="1">
      <c r="A62" s="11">
        <v>4</v>
      </c>
      <c r="B62" s="18" t="s">
        <v>85</v>
      </c>
      <c r="C62" s="18"/>
      <c r="D62" s="22" t="s">
        <v>86</v>
      </c>
      <c r="E62" s="22"/>
      <c r="F62" s="23">
        <v>13478</v>
      </c>
      <c r="G62" s="24"/>
    </row>
    <row r="63" spans="1:7" ht="45" customHeight="1">
      <c r="A63" s="9"/>
      <c r="B63" s="27" t="s">
        <v>72</v>
      </c>
      <c r="C63" s="28"/>
      <c r="D63" s="20"/>
      <c r="E63" s="21"/>
      <c r="F63" s="25">
        <f>SUM(F59:G62)</f>
        <v>22973.809999999998</v>
      </c>
      <c r="G63" s="21"/>
    </row>
    <row r="65" spans="1:7">
      <c r="A65" s="1" t="s">
        <v>28</v>
      </c>
      <c r="D65" s="7">
        <f>2.1*H4*C6</f>
        <v>12753.720000000001</v>
      </c>
      <c r="E65" s="1" t="s">
        <v>29</v>
      </c>
    </row>
    <row r="66" spans="1:7">
      <c r="A66" s="1" t="s">
        <v>30</v>
      </c>
      <c r="D66" s="7">
        <f>F73*5.3%</f>
        <v>3776.3427499999998</v>
      </c>
      <c r="E66" s="1" t="s">
        <v>29</v>
      </c>
    </row>
    <row r="68" spans="1:7">
      <c r="A68" s="1" t="s">
        <v>43</v>
      </c>
    </row>
    <row r="69" spans="1:7">
      <c r="A69" s="1" t="s">
        <v>74</v>
      </c>
    </row>
    <row r="70" spans="1:7">
      <c r="B70" s="1" t="s">
        <v>42</v>
      </c>
      <c r="F70" s="7">
        <v>72301.600000000006</v>
      </c>
      <c r="G70" s="1" t="s">
        <v>29</v>
      </c>
    </row>
    <row r="72" spans="1:7">
      <c r="A72" s="1" t="s">
        <v>31</v>
      </c>
    </row>
    <row r="73" spans="1:7">
      <c r="B73" s="1" t="s">
        <v>76</v>
      </c>
      <c r="F73" s="7">
        <v>71251.75</v>
      </c>
      <c r="G73" s="1" t="s">
        <v>29</v>
      </c>
    </row>
    <row r="74" spans="1:7">
      <c r="D74" s="7"/>
    </row>
    <row r="75" spans="1:7">
      <c r="A75" s="1" t="s">
        <v>121</v>
      </c>
      <c r="D75" s="7"/>
    </row>
    <row r="76" spans="1:7">
      <c r="A76" s="1" t="s">
        <v>77</v>
      </c>
      <c r="D76" s="7"/>
      <c r="F76" s="7">
        <v>1049.8499999999999</v>
      </c>
      <c r="G76" s="1" t="s">
        <v>29</v>
      </c>
    </row>
    <row r="77" spans="1:7">
      <c r="D77" s="7"/>
    </row>
    <row r="78" spans="1:7">
      <c r="A78" s="1" t="s">
        <v>122</v>
      </c>
      <c r="D78" s="7"/>
    </row>
    <row r="79" spans="1:7">
      <c r="A79" s="1" t="s">
        <v>123</v>
      </c>
      <c r="D79" s="7"/>
      <c r="F79" s="7">
        <v>6543.52</v>
      </c>
      <c r="G79" s="1" t="s">
        <v>29</v>
      </c>
    </row>
    <row r="81" spans="1:7">
      <c r="A81" s="1" t="s">
        <v>75</v>
      </c>
    </row>
    <row r="82" spans="1:7">
      <c r="B82" s="1" t="s">
        <v>41</v>
      </c>
      <c r="F82" s="7">
        <f>F54+F63+D65</f>
        <v>74990.767999939271</v>
      </c>
      <c r="G82" s="1" t="s">
        <v>29</v>
      </c>
    </row>
    <row r="84" spans="1:7" ht="30" customHeight="1">
      <c r="A84" s="1" t="s">
        <v>32</v>
      </c>
    </row>
    <row r="85" spans="1:7" ht="32.25" customHeight="1"/>
    <row r="86" spans="1:7" ht="28.5" customHeight="1">
      <c r="A86" s="8" t="s">
        <v>33</v>
      </c>
      <c r="B86" s="26" t="s">
        <v>34</v>
      </c>
      <c r="C86" s="26"/>
      <c r="D86" s="8" t="s">
        <v>35</v>
      </c>
      <c r="E86" s="26" t="s">
        <v>36</v>
      </c>
      <c r="F86" s="26"/>
      <c r="G86" s="8" t="s">
        <v>37</v>
      </c>
    </row>
    <row r="87" spans="1:7" ht="33.75" customHeight="1">
      <c r="A87" s="17" t="s">
        <v>38</v>
      </c>
      <c r="B87" s="16" t="s">
        <v>56</v>
      </c>
      <c r="C87" s="16"/>
      <c r="D87" s="10">
        <v>8</v>
      </c>
      <c r="E87" s="16" t="s">
        <v>58</v>
      </c>
      <c r="F87" s="16"/>
      <c r="G87" s="10">
        <v>8</v>
      </c>
    </row>
    <row r="88" spans="1:7" ht="43.5" customHeight="1">
      <c r="A88" s="17"/>
      <c r="B88" s="16" t="s">
        <v>44</v>
      </c>
      <c r="C88" s="16"/>
      <c r="D88" s="10"/>
      <c r="E88" s="16" t="s">
        <v>58</v>
      </c>
      <c r="F88" s="16"/>
      <c r="G88" s="10"/>
    </row>
    <row r="89" spans="1:7" ht="69" customHeight="1">
      <c r="A89" s="17"/>
      <c r="B89" s="16" t="s">
        <v>45</v>
      </c>
      <c r="C89" s="16"/>
      <c r="D89" s="10"/>
      <c r="E89" s="16" t="s">
        <v>58</v>
      </c>
      <c r="F89" s="16"/>
      <c r="G89" s="10"/>
    </row>
    <row r="90" spans="1:7" ht="37.5" customHeight="1">
      <c r="A90" s="10" t="s">
        <v>46</v>
      </c>
      <c r="B90" s="16" t="s">
        <v>47</v>
      </c>
      <c r="C90" s="16"/>
      <c r="D90" s="10"/>
      <c r="E90" s="16" t="s">
        <v>59</v>
      </c>
      <c r="F90" s="16"/>
      <c r="G90" s="10"/>
    </row>
    <row r="91" spans="1:7" ht="60" customHeight="1">
      <c r="A91" s="17" t="s">
        <v>48</v>
      </c>
      <c r="B91" s="16" t="s">
        <v>57</v>
      </c>
      <c r="C91" s="16"/>
      <c r="D91" s="10">
        <v>6</v>
      </c>
      <c r="E91" s="16" t="s">
        <v>60</v>
      </c>
      <c r="F91" s="16"/>
      <c r="G91" s="10">
        <v>6</v>
      </c>
    </row>
    <row r="92" spans="1:7" ht="33" customHeight="1">
      <c r="A92" s="17"/>
      <c r="B92" s="16" t="s">
        <v>49</v>
      </c>
      <c r="C92" s="16"/>
      <c r="D92" s="10"/>
      <c r="E92" s="16" t="s">
        <v>61</v>
      </c>
      <c r="F92" s="16"/>
      <c r="G92" s="10"/>
    </row>
    <row r="93" spans="1:7" ht="42.75" customHeight="1">
      <c r="A93" s="17"/>
      <c r="B93" s="16" t="s">
        <v>53</v>
      </c>
      <c r="C93" s="16"/>
      <c r="D93" s="10">
        <v>2</v>
      </c>
      <c r="E93" s="16" t="s">
        <v>62</v>
      </c>
      <c r="F93" s="16"/>
      <c r="G93" s="10">
        <v>2</v>
      </c>
    </row>
    <row r="94" spans="1:7" ht="36" customHeight="1">
      <c r="A94" s="17"/>
      <c r="B94" s="16" t="s">
        <v>54</v>
      </c>
      <c r="C94" s="16"/>
      <c r="D94" s="10"/>
      <c r="E94" s="16" t="s">
        <v>63</v>
      </c>
      <c r="F94" s="16"/>
      <c r="G94" s="10"/>
    </row>
    <row r="95" spans="1:7">
      <c r="A95" s="17"/>
      <c r="B95" s="16" t="s">
        <v>55</v>
      </c>
      <c r="C95" s="16"/>
      <c r="D95" s="10"/>
      <c r="E95" s="16" t="s">
        <v>64</v>
      </c>
      <c r="F95" s="16"/>
      <c r="G95" s="10"/>
    </row>
    <row r="96" spans="1:7">
      <c r="A96" s="17"/>
      <c r="B96" s="16" t="s">
        <v>50</v>
      </c>
      <c r="C96" s="16"/>
      <c r="D96" s="10"/>
      <c r="E96" s="16" t="s">
        <v>65</v>
      </c>
      <c r="F96" s="16"/>
      <c r="G96" s="10"/>
    </row>
    <row r="97" spans="1:7">
      <c r="A97" s="17"/>
      <c r="B97" s="16" t="s">
        <v>51</v>
      </c>
      <c r="C97" s="16"/>
      <c r="D97" s="10"/>
      <c r="E97" s="16" t="s">
        <v>60</v>
      </c>
      <c r="F97" s="16"/>
      <c r="G97" s="10"/>
    </row>
    <row r="98" spans="1:7">
      <c r="A98" s="17"/>
      <c r="B98" s="16" t="s">
        <v>52</v>
      </c>
      <c r="C98" s="16"/>
      <c r="D98" s="10">
        <v>3</v>
      </c>
      <c r="E98" s="16"/>
      <c r="F98" s="16"/>
      <c r="G98" s="10">
        <v>3</v>
      </c>
    </row>
    <row r="101" spans="1:7">
      <c r="A101" s="1" t="s">
        <v>68</v>
      </c>
      <c r="F101" s="1" t="s">
        <v>67</v>
      </c>
    </row>
    <row r="103" spans="1:7">
      <c r="A103" s="1" t="s">
        <v>71</v>
      </c>
      <c r="F103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1">
    <mergeCell ref="B49:C49"/>
    <mergeCell ref="D49:E49"/>
    <mergeCell ref="F49:G49"/>
    <mergeCell ref="A32:A33"/>
    <mergeCell ref="F32:F33"/>
    <mergeCell ref="G32:G33"/>
    <mergeCell ref="A34:A35"/>
    <mergeCell ref="F34:F35"/>
    <mergeCell ref="G34:G35"/>
    <mergeCell ref="B47:C47"/>
    <mergeCell ref="D47:E47"/>
    <mergeCell ref="F47:G47"/>
    <mergeCell ref="A38:A39"/>
    <mergeCell ref="F38:F39"/>
    <mergeCell ref="G38:G39"/>
    <mergeCell ref="A36:A37"/>
    <mergeCell ref="F36:F37"/>
    <mergeCell ref="G36:G37"/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A17:D17"/>
    <mergeCell ref="E17:F17"/>
    <mergeCell ref="A18:D18"/>
    <mergeCell ref="E18:F18"/>
    <mergeCell ref="E22:F22"/>
    <mergeCell ref="C22:D22"/>
    <mergeCell ref="A21:B21"/>
    <mergeCell ref="C21:D21"/>
    <mergeCell ref="E21:F21"/>
    <mergeCell ref="B50:C50"/>
    <mergeCell ref="D50:E50"/>
    <mergeCell ref="F50:G50"/>
    <mergeCell ref="B52:C52"/>
    <mergeCell ref="B54:C54"/>
    <mergeCell ref="D54:E54"/>
    <mergeCell ref="F54:G54"/>
    <mergeCell ref="D59:E59"/>
    <mergeCell ref="D60:E60"/>
    <mergeCell ref="F59:G59"/>
    <mergeCell ref="F60:G60"/>
    <mergeCell ref="B51:C51"/>
    <mergeCell ref="D51:E51"/>
    <mergeCell ref="F51:G51"/>
    <mergeCell ref="B53:C53"/>
    <mergeCell ref="D53:E53"/>
    <mergeCell ref="F53:G53"/>
    <mergeCell ref="D52:E52"/>
    <mergeCell ref="F52:G52"/>
    <mergeCell ref="A87:A89"/>
    <mergeCell ref="B62:C62"/>
    <mergeCell ref="B58:C58"/>
    <mergeCell ref="D58:E58"/>
    <mergeCell ref="F58:G58"/>
    <mergeCell ref="B59:C59"/>
    <mergeCell ref="B60:C60"/>
    <mergeCell ref="B61:C61"/>
    <mergeCell ref="D61:E61"/>
    <mergeCell ref="F61:G61"/>
    <mergeCell ref="D62:E62"/>
    <mergeCell ref="F62:G62"/>
    <mergeCell ref="B87:C87"/>
    <mergeCell ref="E87:F87"/>
    <mergeCell ref="B88:C88"/>
    <mergeCell ref="E88:F88"/>
    <mergeCell ref="B89:C89"/>
    <mergeCell ref="E89:F89"/>
    <mergeCell ref="F63:G63"/>
    <mergeCell ref="B86:C86"/>
    <mergeCell ref="E86:F86"/>
    <mergeCell ref="B63:C63"/>
    <mergeCell ref="D63:E63"/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2014-03-02T13:16:01Z</dcterms:modified>
</cp:coreProperties>
</file>