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G42" i="11"/>
  <c r="G40"/>
  <c r="G38"/>
  <c r="G36"/>
  <c r="G34"/>
  <c r="F44"/>
  <c r="E44"/>
  <c r="D44"/>
  <c r="B43"/>
  <c r="B42"/>
  <c r="B41"/>
  <c r="B40"/>
  <c r="B39"/>
  <c r="B38"/>
  <c r="B37"/>
  <c r="B36"/>
  <c r="B35"/>
  <c r="B34"/>
  <c r="C6"/>
  <c r="F53" s="1"/>
  <c r="D72" l="1"/>
  <c r="G44"/>
  <c r="F56"/>
  <c r="F52"/>
  <c r="F57"/>
  <c r="F54"/>
  <c r="F70"/>
  <c r="D73"/>
  <c r="F58" l="1"/>
  <c r="F89" s="1"/>
</calcChain>
</file>

<file path=xl/sharedStrings.xml><?xml version="1.0" encoding="utf-8"?>
<sst xmlns="http://schemas.openxmlformats.org/spreadsheetml/2006/main" count="151" uniqueCount="130">
  <si>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</si>
  <si>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</si>
  <si>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</si>
  <si>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</si>
  <si>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</si>
  <si>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</si>
  <si>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</si>
  <si>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</si>
  <si>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</si>
  <si>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</si>
  <si>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</si>
  <si>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</si>
  <si>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</si>
  <si>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</si>
  <si>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</si>
  <si>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</si>
  <si>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</si>
  <si>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</si>
  <si>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</si>
  <si>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</si>
  <si>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</si>
  <si>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</si>
  <si>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</si>
  <si>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</si>
  <si>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</si>
  <si>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</si>
  <si>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</si>
  <si>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</si>
  <si>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</si>
  <si>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</si>
  <si>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</si>
  <si>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</si>
  <si>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</si>
  <si>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</si>
  <si>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</si>
  <si>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</si>
  <si>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</si>
  <si>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</si>
  <si>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</si>
  <si>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</si>
  <si>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</si>
  <si>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</si>
  <si>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</si>
  <si>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</si>
  <si>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</si>
  <si>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</si>
  <si>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</si>
  <si>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</si>
  <si>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</si>
  <si>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</si>
  <si>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</si>
  <si>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</si>
  <si>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</si>
  <si>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</si>
  <si>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</si>
  <si>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</si>
  <si>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</si>
  <si>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</si>
  <si>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</si>
  <si>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</si>
  <si>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</si>
  <si>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</si>
  <si>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</si>
  <si>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</si>
  <si>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</si>
  <si>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</si>
  <si>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</si>
  <si>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</si>
  <si>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</si>
  <si>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</si>
  <si>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</si>
  <si>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</si>
  <si>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</si>
  <si>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</si>
  <si>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</si>
  <si>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</si>
  <si>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</si>
  <si>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</si>
  <si>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11 по улице Посконкина </t>
  </si>
  <si>
    <t>подъезд замена врезки ГВС</t>
  </si>
  <si>
    <t xml:space="preserve"> Март</t>
  </si>
  <si>
    <t>кв.7 регистрация счетчиков ХВ и ГВС,установка пломбы в кол-ве 2 шт.</t>
  </si>
  <si>
    <t>Октябрь</t>
  </si>
  <si>
    <t>наладка циркуляции отопления</t>
  </si>
  <si>
    <t>кв.4 регистрация счетчиков ХВ и ГВС,установка пломб</t>
  </si>
  <si>
    <t>Ноябрь</t>
  </si>
  <si>
    <t>кв.5 ремонт лежака ХВ</t>
  </si>
  <si>
    <t>вскрытие полов,закрытие полов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</si>
  <si>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</si>
  <si>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</si>
  <si>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</si>
  <si>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</si>
  <si>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</si>
  <si>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</si>
  <si>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</si>
  <si>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</si>
  <si>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</si>
  <si>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</si>
  <si>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</si>
  <si>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</si>
  <si>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</si>
  <si>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</si>
  <si>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</si>
  <si>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</si>
  <si>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</si>
  <si>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</si>
  <si>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</si>
  <si>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</si>
  <si>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</si>
  <si>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</si>
  <si>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</si>
  <si>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</si>
  <si>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</si>
  <si>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1 от 28.12.2009г.</t>
  </si>
  <si>
    <t>кв.2 замена лежака ХВ</t>
  </si>
  <si>
    <t>Декабрь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</si>
  <si>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</si>
  <si>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</si>
  <si>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</si>
  <si>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</si>
  <si>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</si>
  <si>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</si>
  <si>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</si>
  <si>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</si>
  <si>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Задолженность жителей за 2013 год по услуге "содержание и текущий ремонт</t>
  </si>
  <si>
    <t xml:space="preserve">       Задолженность жителей за 2013 год по коммунальным услугам</t>
  </si>
  <si>
    <t xml:space="preserve"> составила на 01.03.2014г-</t>
  </si>
  <si>
    <t>общедомовый прибор учета горячего водоснабжения</t>
  </si>
  <si>
    <t>Горячее водоснабжение</t>
  </si>
  <si>
    <t>01.01.2010г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</si>
</sst>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1" workbookViewId="0">
      <selection activeCell="A18" sqref="A18:XFD1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41" t="s">
        <v>0</v>
      </c>
      <c r="B1" s="41"/>
      <c r="C1" s="41"/>
      <c r="D1" s="41"/>
      <c r="E1" s="41"/>
      <c r="F1" s="41"/>
      <c r="G1" s="41"/>
    </row>
    <row r="2" spans="1:8">
      <c r="A2" s="41" t="s">
        <v>5</v>
      </c>
      <c r="B2" s="41"/>
      <c r="C2" s="41"/>
      <c r="D2" s="41"/>
      <c r="E2" s="41"/>
      <c r="F2" s="41"/>
      <c r="G2" s="41"/>
    </row>
    <row r="3" spans="1:8">
      <c r="A3" s="41" t="s">
        <v>78</v>
      </c>
      <c r="B3" s="41"/>
      <c r="C3" s="41"/>
      <c r="D3" s="41"/>
      <c r="E3" s="41"/>
      <c r="F3" s="41"/>
      <c r="G3" s="41"/>
    </row>
    <row r="4" spans="1:8">
      <c r="A4" s="41" t="s">
        <v>73</v>
      </c>
      <c r="B4" s="41"/>
      <c r="C4" s="41"/>
      <c r="D4" s="41"/>
      <c r="E4" s="41"/>
      <c r="F4" s="41"/>
      <c r="G4" s="41"/>
      <c r="H4" s="12">
        <v>12</v>
      </c>
    </row>
    <row r="5" spans="1:8" ht="11.25" customHeight="1"/>
    <row r="6" spans="1:8">
      <c r="A6" s="1" t="s">
        <v>6</v>
      </c>
      <c r="C6" s="3">
        <f>D7+D8</f>
        <v>389.1</v>
      </c>
      <c r="D6" s="1" t="s">
        <v>2</v>
      </c>
    </row>
    <row r="7" spans="1:8">
      <c r="A7" s="1" t="s">
        <v>90</v>
      </c>
      <c r="B7" s="1" t="s">
        <v>91</v>
      </c>
      <c r="C7" s="3"/>
      <c r="D7" s="1">
        <v>389.1</v>
      </c>
      <c r="E7" s="1" t="s">
        <v>2</v>
      </c>
    </row>
    <row r="8" spans="1:8">
      <c r="B8" s="1" t="s">
        <v>92</v>
      </c>
      <c r="C8" s="3"/>
      <c r="D8" s="1">
        <v>0</v>
      </c>
      <c r="E8" s="1" t="s">
        <v>2</v>
      </c>
    </row>
    <row r="9" spans="1:8">
      <c r="A9" s="1" t="s">
        <v>93</v>
      </c>
      <c r="C9" s="1">
        <v>2</v>
      </c>
    </row>
    <row r="10" spans="1:8">
      <c r="A10" s="1" t="s">
        <v>94</v>
      </c>
      <c r="C10" s="1">
        <v>2</v>
      </c>
    </row>
    <row r="11" spans="1:8">
      <c r="A11" s="1" t="s">
        <v>95</v>
      </c>
      <c r="C11" s="1">
        <v>8</v>
      </c>
    </row>
    <row r="12" spans="1:8">
      <c r="A12" s="1" t="s">
        <v>96</v>
      </c>
      <c r="E12" s="1">
        <v>42.6</v>
      </c>
      <c r="F12" s="1" t="s">
        <v>2</v>
      </c>
    </row>
    <row r="13" spans="1:8">
      <c r="A13" s="1" t="s">
        <v>97</v>
      </c>
      <c r="B13" s="1">
        <v>308</v>
      </c>
      <c r="C13" s="1" t="s">
        <v>2</v>
      </c>
    </row>
    <row r="14" spans="1:8">
      <c r="A14" s="1" t="s">
        <v>98</v>
      </c>
      <c r="E14" s="1" t="s">
        <v>2</v>
      </c>
    </row>
    <row r="16" spans="1:8">
      <c r="A16" s="1" t="s">
        <v>99</v>
      </c>
    </row>
    <row r="17" spans="1:6">
      <c r="A17" s="24" t="s">
        <v>100</v>
      </c>
      <c r="B17" s="24"/>
      <c r="C17" s="24"/>
      <c r="D17" s="24"/>
      <c r="E17" s="24" t="s">
        <v>101</v>
      </c>
      <c r="F17" s="24"/>
    </row>
    <row r="18" spans="1:6">
      <c r="A18" s="23" t="s">
        <v>127</v>
      </c>
      <c r="B18" s="23"/>
      <c r="C18" s="23"/>
      <c r="D18" s="23"/>
      <c r="E18" s="24" t="s">
        <v>129</v>
      </c>
      <c r="F18" s="24"/>
    </row>
    <row r="20" spans="1:6">
      <c r="A20" s="1" t="s">
        <v>102</v>
      </c>
    </row>
    <row r="21" spans="1:6" ht="31.5" customHeight="1">
      <c r="A21" s="25" t="s">
        <v>103</v>
      </c>
      <c r="B21" s="25"/>
      <c r="C21" s="25" t="s">
        <v>104</v>
      </c>
      <c r="D21" s="25"/>
      <c r="E21" s="25" t="s">
        <v>105</v>
      </c>
      <c r="F21" s="25"/>
    </row>
    <row r="22" spans="1:6">
      <c r="A22" s="14" t="s">
        <v>106</v>
      </c>
      <c r="B22" s="14"/>
      <c r="C22" s="24">
        <v>9</v>
      </c>
      <c r="D22" s="24"/>
      <c r="E22" s="24">
        <v>9</v>
      </c>
      <c r="F22" s="24"/>
    </row>
    <row r="23" spans="1:6">
      <c r="A23" s="14" t="s">
        <v>107</v>
      </c>
      <c r="B23" s="14"/>
      <c r="C23" s="24">
        <v>2</v>
      </c>
      <c r="D23" s="24"/>
      <c r="E23" s="24">
        <v>4</v>
      </c>
      <c r="F23" s="24"/>
    </row>
    <row r="24" spans="1:6">
      <c r="A24" s="14" t="s">
        <v>128</v>
      </c>
      <c r="B24" s="14"/>
      <c r="C24" s="24">
        <v>2</v>
      </c>
      <c r="D24" s="24"/>
      <c r="E24" s="24">
        <v>4</v>
      </c>
      <c r="F24" s="24"/>
    </row>
    <row r="26" spans="1:6">
      <c r="A26" s="1" t="s">
        <v>108</v>
      </c>
      <c r="C26" s="1" t="s">
        <v>113</v>
      </c>
    </row>
    <row r="28" spans="1:6">
      <c r="A28" s="1" t="s">
        <v>109</v>
      </c>
    </row>
    <row r="29" spans="1:6">
      <c r="B29" s="1" t="s">
        <v>110</v>
      </c>
      <c r="D29" s="1">
        <v>10.71</v>
      </c>
      <c r="E29" s="1" t="s">
        <v>111</v>
      </c>
    </row>
    <row r="30" spans="1:6">
      <c r="B30" s="1" t="s">
        <v>112</v>
      </c>
      <c r="D30" s="16">
        <v>12</v>
      </c>
      <c r="E30" s="1" t="s">
        <v>111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116</v>
      </c>
      <c r="C33" s="15" t="s">
        <v>117</v>
      </c>
      <c r="D33" s="15" t="s">
        <v>118</v>
      </c>
      <c r="E33" s="15" t="s">
        <v>4</v>
      </c>
      <c r="F33" s="15" t="s">
        <v>119</v>
      </c>
      <c r="G33" s="15" t="s">
        <v>120</v>
      </c>
      <c r="H33" s="2"/>
      <c r="I33" s="2"/>
      <c r="J33" s="2"/>
    </row>
    <row r="34" spans="1:10">
      <c r="A34" s="21" t="s">
        <v>39</v>
      </c>
      <c r="B34" s="5">
        <f>D34/C34</f>
        <v>3317.6653696498056</v>
      </c>
      <c r="C34" s="6">
        <v>2.57</v>
      </c>
      <c r="D34" s="6">
        <v>8526.4</v>
      </c>
      <c r="E34" s="6">
        <v>-2504.89</v>
      </c>
      <c r="F34" s="19">
        <v>9969.83</v>
      </c>
      <c r="G34" s="19">
        <f>D34+D35+E34+E35-F34</f>
        <v>4686.3300000000017</v>
      </c>
    </row>
    <row r="35" spans="1:10">
      <c r="A35" s="22"/>
      <c r="B35" s="5">
        <f>D35/C35</f>
        <v>3172.4203389830504</v>
      </c>
      <c r="C35" s="6">
        <v>2.95</v>
      </c>
      <c r="D35" s="6">
        <v>9358.64</v>
      </c>
      <c r="E35" s="6">
        <v>-723.99</v>
      </c>
      <c r="F35" s="20"/>
      <c r="G35" s="20"/>
    </row>
    <row r="36" spans="1:10">
      <c r="A36" s="21" t="s">
        <v>40</v>
      </c>
      <c r="B36" s="5">
        <f t="shared" ref="B36:B43" si="0">D36/C36</f>
        <v>42.324934525422201</v>
      </c>
      <c r="C36" s="6">
        <v>1328.76</v>
      </c>
      <c r="D36" s="6">
        <v>56239.68</v>
      </c>
      <c r="E36" s="6"/>
      <c r="F36" s="19">
        <v>73957.539999999994</v>
      </c>
      <c r="G36" s="19">
        <f t="shared" ref="G36" si="1">D36+D37+E36+E37-F36</f>
        <v>41447.150000000009</v>
      </c>
    </row>
    <row r="37" spans="1:10">
      <c r="A37" s="22"/>
      <c r="B37" s="5">
        <f t="shared" si="0"/>
        <v>39.376662185366115</v>
      </c>
      <c r="C37" s="6">
        <v>1502.54</v>
      </c>
      <c r="D37" s="6">
        <v>59165.01</v>
      </c>
      <c r="E37" s="6"/>
      <c r="F37" s="20"/>
      <c r="G37" s="20"/>
    </row>
    <row r="38" spans="1:10" ht="16.5" customHeight="1">
      <c r="A38" s="21" t="s">
        <v>121</v>
      </c>
      <c r="B38" s="5">
        <f t="shared" si="0"/>
        <v>339.61254355400695</v>
      </c>
      <c r="C38" s="6">
        <v>14.35</v>
      </c>
      <c r="D38" s="6">
        <v>4873.4399999999996</v>
      </c>
      <c r="E38" s="6">
        <v>29.42</v>
      </c>
      <c r="F38" s="19">
        <v>5584.15</v>
      </c>
      <c r="G38" s="19">
        <f t="shared" ref="G38" si="2">D38+D39+E38+E39-F38</f>
        <v>3095.130000000001</v>
      </c>
    </row>
    <row r="39" spans="1:10">
      <c r="A39" s="22"/>
      <c r="B39" s="5">
        <f t="shared" si="0"/>
        <v>228.32043530834343</v>
      </c>
      <c r="C39" s="6">
        <v>16.54</v>
      </c>
      <c r="D39" s="6">
        <v>3776.42</v>
      </c>
      <c r="E39" s="6"/>
      <c r="F39" s="20"/>
      <c r="G39" s="20"/>
    </row>
    <row r="40" spans="1:10" ht="16.5" customHeight="1">
      <c r="A40" s="17" t="s">
        <v>123</v>
      </c>
      <c r="B40" s="5">
        <f t="shared" si="0"/>
        <v>259.98545885394225</v>
      </c>
      <c r="C40" s="6">
        <v>92.84</v>
      </c>
      <c r="D40" s="6">
        <v>24137.05</v>
      </c>
      <c r="E40" s="6">
        <v>-2867</v>
      </c>
      <c r="F40" s="19">
        <v>22424.45</v>
      </c>
      <c r="G40" s="19">
        <f t="shared" ref="G40" si="3">D40+D41+E40+E41-F40</f>
        <v>19986.499999999996</v>
      </c>
    </row>
    <row r="41" spans="1:10">
      <c r="A41" s="18"/>
      <c r="B41" s="5">
        <f t="shared" si="0"/>
        <v>207.62089268755935</v>
      </c>
      <c r="C41" s="6">
        <v>105.3</v>
      </c>
      <c r="D41" s="6">
        <v>21862.48</v>
      </c>
      <c r="E41" s="6">
        <v>-721.58</v>
      </c>
      <c r="F41" s="20"/>
      <c r="G41" s="20"/>
    </row>
    <row r="42" spans="1:10" ht="16.5" customHeight="1">
      <c r="A42" s="21" t="s">
        <v>122</v>
      </c>
      <c r="B42" s="5">
        <f t="shared" si="0"/>
        <v>583.93256102606529</v>
      </c>
      <c r="C42" s="6">
        <v>24.17</v>
      </c>
      <c r="D42" s="6">
        <v>14113.65</v>
      </c>
      <c r="E42" s="6">
        <v>-697.56</v>
      </c>
      <c r="F42" s="19">
        <v>16529.25</v>
      </c>
      <c r="G42" s="19">
        <f t="shared" ref="G42" si="4">D42+D43+E42+E43-F42</f>
        <v>9504.4599999999991</v>
      </c>
    </row>
    <row r="43" spans="1:10">
      <c r="A43" s="22"/>
      <c r="B43" s="5">
        <f t="shared" si="0"/>
        <v>435.94039509536782</v>
      </c>
      <c r="C43" s="6">
        <v>29.36</v>
      </c>
      <c r="D43" s="6">
        <v>12799.21</v>
      </c>
      <c r="E43" s="6">
        <v>-181.59</v>
      </c>
      <c r="F43" s="20"/>
      <c r="G43" s="20"/>
    </row>
    <row r="44" spans="1:10">
      <c r="A44" s="4" t="s">
        <v>70</v>
      </c>
      <c r="B44" s="5"/>
      <c r="C44" s="6"/>
      <c r="D44" s="6">
        <f>SUM(D34:D43)</f>
        <v>214851.98</v>
      </c>
      <c r="E44" s="6">
        <f>SUM(E34:E43)</f>
        <v>-7667.1900000000005</v>
      </c>
      <c r="F44" s="6">
        <f>SUM(F34:F43)</f>
        <v>128465.21999999999</v>
      </c>
      <c r="G44" s="6">
        <f>SUM(G34:G43)</f>
        <v>78719.570000000007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3" t="s">
        <v>9</v>
      </c>
      <c r="C49" s="28"/>
      <c r="D49" s="33" t="s">
        <v>10</v>
      </c>
      <c r="E49" s="28"/>
      <c r="F49" s="33" t="s">
        <v>11</v>
      </c>
      <c r="G49" s="28"/>
    </row>
    <row r="50" spans="1:7" ht="50.25" customHeight="1">
      <c r="A50" s="9">
        <v>1</v>
      </c>
      <c r="B50" s="39" t="s">
        <v>12</v>
      </c>
      <c r="C50" s="39"/>
      <c r="D50" s="35" t="s">
        <v>13</v>
      </c>
      <c r="E50" s="35"/>
      <c r="F50" s="40"/>
      <c r="G50" s="40"/>
    </row>
    <row r="51" spans="1:7" ht="31.5" customHeight="1">
      <c r="A51" s="9">
        <v>2</v>
      </c>
      <c r="B51" s="39" t="s">
        <v>14</v>
      </c>
      <c r="C51" s="39"/>
      <c r="D51" s="35" t="s">
        <v>13</v>
      </c>
      <c r="E51" s="35"/>
      <c r="F51" s="40"/>
      <c r="G51" s="40"/>
    </row>
    <row r="52" spans="1:7">
      <c r="A52" s="13">
        <v>3</v>
      </c>
      <c r="B52" s="39" t="s">
        <v>15</v>
      </c>
      <c r="C52" s="39"/>
      <c r="D52" s="35" t="s">
        <v>16</v>
      </c>
      <c r="E52" s="35"/>
      <c r="F52" s="40">
        <f>0.14833333333*H4*C6</f>
        <v>692.59799998443611</v>
      </c>
      <c r="G52" s="40"/>
    </row>
    <row r="53" spans="1:7" ht="30" customHeight="1">
      <c r="A53" s="13">
        <v>4</v>
      </c>
      <c r="B53" s="39" t="s">
        <v>17</v>
      </c>
      <c r="C53" s="39"/>
      <c r="D53" s="35" t="s">
        <v>88</v>
      </c>
      <c r="E53" s="35"/>
      <c r="F53" s="40">
        <f>0.84*H4*C6</f>
        <v>3922.1280000000002</v>
      </c>
      <c r="G53" s="40"/>
    </row>
    <row r="54" spans="1:7" ht="63" customHeight="1">
      <c r="A54" s="13">
        <v>5</v>
      </c>
      <c r="B54" s="39" t="s">
        <v>18</v>
      </c>
      <c r="C54" s="39"/>
      <c r="D54" s="35" t="s">
        <v>19</v>
      </c>
      <c r="E54" s="35"/>
      <c r="F54" s="40">
        <f>1.04*H4*C6</f>
        <v>4855.9680000000008</v>
      </c>
      <c r="G54" s="40"/>
    </row>
    <row r="55" spans="1:7" ht="29.25" customHeight="1">
      <c r="A55" s="13">
        <v>6</v>
      </c>
      <c r="B55" s="39" t="s">
        <v>20</v>
      </c>
      <c r="C55" s="39"/>
      <c r="D55" s="35" t="s">
        <v>66</v>
      </c>
      <c r="E55" s="35"/>
      <c r="F55" s="40"/>
      <c r="G55" s="40"/>
    </row>
    <row r="56" spans="1:7" ht="29.25" customHeight="1">
      <c r="A56" s="13">
        <v>7</v>
      </c>
      <c r="B56" s="39" t="s">
        <v>21</v>
      </c>
      <c r="C56" s="39"/>
      <c r="D56" s="33" t="s">
        <v>66</v>
      </c>
      <c r="E56" s="28"/>
      <c r="F56" s="40">
        <f>2.20416666666*H4*C6</f>
        <v>10291.694999968873</v>
      </c>
      <c r="G56" s="40"/>
    </row>
    <row r="57" spans="1:7" ht="48" customHeight="1">
      <c r="A57" s="13">
        <v>8</v>
      </c>
      <c r="B57" s="39" t="s">
        <v>22</v>
      </c>
      <c r="C57" s="39"/>
      <c r="D57" s="33" t="s">
        <v>89</v>
      </c>
      <c r="E57" s="28"/>
      <c r="F57" s="40">
        <f>0.2525*H4*C6</f>
        <v>1178.9730000000002</v>
      </c>
      <c r="G57" s="40"/>
    </row>
    <row r="58" spans="1:7" ht="31.5" customHeight="1">
      <c r="A58" s="9"/>
      <c r="B58" s="39" t="s">
        <v>23</v>
      </c>
      <c r="C58" s="39"/>
      <c r="D58" s="35"/>
      <c r="E58" s="35"/>
      <c r="F58" s="40">
        <f>SUM(F50:G57)</f>
        <v>20941.361999953311</v>
      </c>
      <c r="G58" s="40"/>
    </row>
    <row r="60" spans="1:7">
      <c r="A60" s="1" t="s">
        <v>24</v>
      </c>
    </row>
    <row r="62" spans="1:7" ht="54" customHeight="1">
      <c r="A62" s="9" t="s">
        <v>8</v>
      </c>
      <c r="B62" s="35" t="s">
        <v>25</v>
      </c>
      <c r="C62" s="35"/>
      <c r="D62" s="33" t="s">
        <v>26</v>
      </c>
      <c r="E62" s="28"/>
      <c r="F62" s="33" t="s">
        <v>27</v>
      </c>
      <c r="G62" s="28"/>
    </row>
    <row r="63" spans="1:7" ht="30.75" customHeight="1">
      <c r="A63" s="9">
        <v>1</v>
      </c>
      <c r="B63" s="34" t="s">
        <v>79</v>
      </c>
      <c r="C63" s="34"/>
      <c r="D63" s="38" t="s">
        <v>80</v>
      </c>
      <c r="E63" s="38"/>
      <c r="F63" s="36">
        <v>4110.22</v>
      </c>
      <c r="G63" s="37"/>
    </row>
    <row r="64" spans="1:7" ht="64.5" customHeight="1">
      <c r="A64" s="9">
        <v>2</v>
      </c>
      <c r="B64" s="34" t="s">
        <v>81</v>
      </c>
      <c r="C64" s="34"/>
      <c r="D64" s="38" t="s">
        <v>82</v>
      </c>
      <c r="E64" s="38"/>
      <c r="F64" s="36">
        <v>39.71</v>
      </c>
      <c r="G64" s="37"/>
    </row>
    <row r="65" spans="1:7" ht="30.75" customHeight="1">
      <c r="A65" s="11">
        <v>3</v>
      </c>
      <c r="B65" s="34" t="s">
        <v>83</v>
      </c>
      <c r="C65" s="34"/>
      <c r="D65" s="38" t="s">
        <v>82</v>
      </c>
      <c r="E65" s="38"/>
      <c r="F65" s="36">
        <v>342.48</v>
      </c>
      <c r="G65" s="37"/>
    </row>
    <row r="66" spans="1:7" ht="50.25" customHeight="1">
      <c r="A66" s="11">
        <v>4</v>
      </c>
      <c r="B66" s="34" t="s">
        <v>84</v>
      </c>
      <c r="C66" s="34"/>
      <c r="D66" s="38" t="s">
        <v>85</v>
      </c>
      <c r="E66" s="38"/>
      <c r="F66" s="36">
        <v>55.11</v>
      </c>
      <c r="G66" s="37"/>
    </row>
    <row r="67" spans="1:7" ht="21" customHeight="1">
      <c r="A67" s="11">
        <v>5</v>
      </c>
      <c r="B67" s="34" t="s">
        <v>86</v>
      </c>
      <c r="C67" s="34"/>
      <c r="D67" s="38" t="s">
        <v>85</v>
      </c>
      <c r="E67" s="38"/>
      <c r="F67" s="36">
        <v>3578.14</v>
      </c>
      <c r="G67" s="37"/>
    </row>
    <row r="68" spans="1:7" ht="34.5" customHeight="1">
      <c r="A68" s="11">
        <v>6</v>
      </c>
      <c r="B68" s="34" t="s">
        <v>87</v>
      </c>
      <c r="C68" s="34"/>
      <c r="D68" s="38" t="s">
        <v>85</v>
      </c>
      <c r="E68" s="38"/>
      <c r="F68" s="36">
        <v>1774.64</v>
      </c>
      <c r="G68" s="37"/>
    </row>
    <row r="69" spans="1:7" ht="20.25" customHeight="1">
      <c r="A69" s="11">
        <v>7</v>
      </c>
      <c r="B69" s="34" t="s">
        <v>114</v>
      </c>
      <c r="C69" s="34"/>
      <c r="D69" s="38" t="s">
        <v>115</v>
      </c>
      <c r="E69" s="38"/>
      <c r="F69" s="36">
        <v>3599.48</v>
      </c>
      <c r="G69" s="37"/>
    </row>
    <row r="70" spans="1:7" ht="47.25" customHeight="1">
      <c r="A70" s="9"/>
      <c r="B70" s="31" t="s">
        <v>72</v>
      </c>
      <c r="C70" s="32"/>
      <c r="D70" s="33"/>
      <c r="E70" s="28"/>
      <c r="F70" s="27">
        <f>SUM(F63:G69)</f>
        <v>13499.779999999999</v>
      </c>
      <c r="G70" s="28"/>
    </row>
    <row r="72" spans="1:7">
      <c r="A72" s="1" t="s">
        <v>28</v>
      </c>
      <c r="D72" s="7">
        <f>2.1*H4*C6</f>
        <v>9805.3200000000015</v>
      </c>
      <c r="E72" s="1" t="s">
        <v>29</v>
      </c>
    </row>
    <row r="73" spans="1:7">
      <c r="A73" s="1" t="s">
        <v>30</v>
      </c>
      <c r="D73" s="7">
        <f>F80*5.3%</f>
        <v>1785.4873200000002</v>
      </c>
      <c r="E73" s="1" t="s">
        <v>29</v>
      </c>
    </row>
    <row r="75" spans="1:7">
      <c r="A75" s="1" t="s">
        <v>43</v>
      </c>
    </row>
    <row r="76" spans="1:7">
      <c r="A76" s="1" t="s">
        <v>74</v>
      </c>
    </row>
    <row r="77" spans="1:7">
      <c r="B77" s="1" t="s">
        <v>42</v>
      </c>
      <c r="F77" s="7">
        <v>52516.75</v>
      </c>
      <c r="G77" s="1" t="s">
        <v>29</v>
      </c>
    </row>
    <row r="79" spans="1:7">
      <c r="A79" s="1" t="s">
        <v>31</v>
      </c>
    </row>
    <row r="80" spans="1:7">
      <c r="B80" s="1" t="s">
        <v>76</v>
      </c>
      <c r="F80" s="7">
        <v>33688.44</v>
      </c>
      <c r="G80" s="1" t="s">
        <v>29</v>
      </c>
    </row>
    <row r="81" spans="1:7">
      <c r="D81" s="7"/>
    </row>
    <row r="82" spans="1:7">
      <c r="A82" s="1" t="s">
        <v>124</v>
      </c>
      <c r="D82" s="7"/>
    </row>
    <row r="83" spans="1:7">
      <c r="A83" s="1" t="s">
        <v>77</v>
      </c>
      <c r="D83" s="7"/>
      <c r="F83" s="7">
        <v>18828.310000000001</v>
      </c>
      <c r="G83" s="1" t="s">
        <v>29</v>
      </c>
    </row>
    <row r="84" spans="1:7">
      <c r="D84" s="7"/>
    </row>
    <row r="85" spans="1:7">
      <c r="A85" s="1" t="s">
        <v>125</v>
      </c>
      <c r="D85" s="7"/>
    </row>
    <row r="86" spans="1:7">
      <c r="A86" s="1" t="s">
        <v>126</v>
      </c>
      <c r="D86" s="7"/>
      <c r="F86" s="7">
        <v>78719.570000000007</v>
      </c>
      <c r="G86" s="1" t="s">
        <v>29</v>
      </c>
    </row>
    <row r="88" spans="1:7">
      <c r="A88" s="1" t="s">
        <v>75</v>
      </c>
    </row>
    <row r="89" spans="1:7">
      <c r="B89" s="1" t="s">
        <v>41</v>
      </c>
      <c r="F89" s="7">
        <f>F58+F70+D72</f>
        <v>44246.46199995331</v>
      </c>
      <c r="G89" s="1" t="s">
        <v>29</v>
      </c>
    </row>
    <row r="91" spans="1:7" ht="30" customHeight="1">
      <c r="A91" s="1" t="s">
        <v>32</v>
      </c>
    </row>
    <row r="92" spans="1:7" ht="32.25" customHeight="1"/>
    <row r="93" spans="1:7" ht="28.5" customHeight="1">
      <c r="A93" s="8" t="s">
        <v>33</v>
      </c>
      <c r="B93" s="29" t="s">
        <v>34</v>
      </c>
      <c r="C93" s="29"/>
      <c r="D93" s="8" t="s">
        <v>35</v>
      </c>
      <c r="E93" s="29" t="s">
        <v>36</v>
      </c>
      <c r="F93" s="29"/>
      <c r="G93" s="8" t="s">
        <v>37</v>
      </c>
    </row>
    <row r="94" spans="1:7" ht="33.75" customHeight="1">
      <c r="A94" s="30" t="s">
        <v>38</v>
      </c>
      <c r="B94" s="26" t="s">
        <v>56</v>
      </c>
      <c r="C94" s="26"/>
      <c r="D94" s="10">
        <v>2</v>
      </c>
      <c r="E94" s="26" t="s">
        <v>58</v>
      </c>
      <c r="F94" s="26"/>
      <c r="G94" s="10">
        <v>2</v>
      </c>
    </row>
    <row r="95" spans="1:7" ht="43.5" customHeight="1">
      <c r="A95" s="30"/>
      <c r="B95" s="26" t="s">
        <v>44</v>
      </c>
      <c r="C95" s="26"/>
      <c r="D95" s="10"/>
      <c r="E95" s="26" t="s">
        <v>58</v>
      </c>
      <c r="F95" s="26"/>
      <c r="G95" s="10"/>
    </row>
    <row r="96" spans="1:7" ht="69" customHeight="1">
      <c r="A96" s="30"/>
      <c r="B96" s="26" t="s">
        <v>45</v>
      </c>
      <c r="C96" s="26"/>
      <c r="D96" s="10"/>
      <c r="E96" s="26" t="s">
        <v>58</v>
      </c>
      <c r="F96" s="26"/>
      <c r="G96" s="10"/>
    </row>
    <row r="97" spans="1:7" ht="37.5" customHeight="1">
      <c r="A97" s="10" t="s">
        <v>46</v>
      </c>
      <c r="B97" s="26" t="s">
        <v>47</v>
      </c>
      <c r="C97" s="26"/>
      <c r="D97" s="10"/>
      <c r="E97" s="26" t="s">
        <v>59</v>
      </c>
      <c r="F97" s="26"/>
      <c r="G97" s="10"/>
    </row>
    <row r="98" spans="1:7" ht="60" customHeight="1">
      <c r="A98" s="30" t="s">
        <v>48</v>
      </c>
      <c r="B98" s="26" t="s">
        <v>57</v>
      </c>
      <c r="C98" s="26"/>
      <c r="D98" s="10">
        <v>2</v>
      </c>
      <c r="E98" s="26" t="s">
        <v>60</v>
      </c>
      <c r="F98" s="26"/>
      <c r="G98" s="10">
        <v>2</v>
      </c>
    </row>
    <row r="99" spans="1:7" ht="33" customHeight="1">
      <c r="A99" s="30"/>
      <c r="B99" s="26" t="s">
        <v>49</v>
      </c>
      <c r="C99" s="26"/>
      <c r="D99" s="10"/>
      <c r="E99" s="26" t="s">
        <v>61</v>
      </c>
      <c r="F99" s="26"/>
      <c r="G99" s="10"/>
    </row>
    <row r="100" spans="1:7" ht="42.75" customHeight="1">
      <c r="A100" s="30"/>
      <c r="B100" s="26" t="s">
        <v>53</v>
      </c>
      <c r="C100" s="26"/>
      <c r="D100" s="10">
        <v>2</v>
      </c>
      <c r="E100" s="26" t="s">
        <v>62</v>
      </c>
      <c r="F100" s="26"/>
      <c r="G100" s="10">
        <v>2</v>
      </c>
    </row>
    <row r="101" spans="1:7" ht="36" customHeight="1">
      <c r="A101" s="30"/>
      <c r="B101" s="26" t="s">
        <v>54</v>
      </c>
      <c r="C101" s="26"/>
      <c r="D101" s="10"/>
      <c r="E101" s="26" t="s">
        <v>63</v>
      </c>
      <c r="F101" s="26"/>
      <c r="G101" s="10"/>
    </row>
    <row r="102" spans="1:7">
      <c r="A102" s="30"/>
      <c r="B102" s="26" t="s">
        <v>55</v>
      </c>
      <c r="C102" s="26"/>
      <c r="D102" s="10"/>
      <c r="E102" s="26" t="s">
        <v>64</v>
      </c>
      <c r="F102" s="26"/>
      <c r="G102" s="10"/>
    </row>
    <row r="103" spans="1:7">
      <c r="A103" s="30"/>
      <c r="B103" s="26" t="s">
        <v>50</v>
      </c>
      <c r="C103" s="26"/>
      <c r="D103" s="10"/>
      <c r="E103" s="26" t="s">
        <v>65</v>
      </c>
      <c r="F103" s="26"/>
      <c r="G103" s="10"/>
    </row>
    <row r="104" spans="1:7">
      <c r="A104" s="30"/>
      <c r="B104" s="26" t="s">
        <v>51</v>
      </c>
      <c r="C104" s="26"/>
      <c r="D104" s="10"/>
      <c r="E104" s="26" t="s">
        <v>60</v>
      </c>
      <c r="F104" s="26"/>
      <c r="G104" s="10"/>
    </row>
    <row r="105" spans="1:7">
      <c r="A105" s="30"/>
      <c r="B105" s="26" t="s">
        <v>52</v>
      </c>
      <c r="C105" s="26"/>
      <c r="D105" s="10"/>
      <c r="E105" s="26"/>
      <c r="F105" s="26"/>
      <c r="G105" s="10"/>
    </row>
    <row r="108" spans="1:7">
      <c r="A108" s="1" t="s">
        <v>68</v>
      </c>
      <c r="F108" s="1" t="s">
        <v>67</v>
      </c>
    </row>
    <row r="110" spans="1:7">
      <c r="A110" s="1" t="s">
        <v>71</v>
      </c>
      <c r="F11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17">
    <mergeCell ref="C24:D24"/>
    <mergeCell ref="E24:F24"/>
    <mergeCell ref="A1:G1"/>
    <mergeCell ref="A2:G2"/>
    <mergeCell ref="A3:G3"/>
    <mergeCell ref="A4:G4"/>
    <mergeCell ref="B49:C49"/>
    <mergeCell ref="D49:E49"/>
    <mergeCell ref="F49:G4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C22:D22"/>
    <mergeCell ref="E22:F22"/>
    <mergeCell ref="C23:D23"/>
    <mergeCell ref="E23:F23"/>
    <mergeCell ref="A17:D17"/>
    <mergeCell ref="E17:F17"/>
    <mergeCell ref="B55:C55"/>
    <mergeCell ref="D55:E55"/>
    <mergeCell ref="F55:G55"/>
    <mergeCell ref="B56:C56"/>
    <mergeCell ref="D56:E56"/>
    <mergeCell ref="F56:G56"/>
    <mergeCell ref="B53:C53"/>
    <mergeCell ref="D53:E53"/>
    <mergeCell ref="F53:G53"/>
    <mergeCell ref="B54:C54"/>
    <mergeCell ref="D54:E54"/>
    <mergeCell ref="F54:G54"/>
    <mergeCell ref="B57:C57"/>
    <mergeCell ref="D57:E57"/>
    <mergeCell ref="F57:G57"/>
    <mergeCell ref="B58:C58"/>
    <mergeCell ref="D58:E58"/>
    <mergeCell ref="F58:G58"/>
    <mergeCell ref="D63:E63"/>
    <mergeCell ref="D64:E64"/>
    <mergeCell ref="D65:E65"/>
    <mergeCell ref="F63:G63"/>
    <mergeCell ref="F64:G64"/>
    <mergeCell ref="F65:G65"/>
    <mergeCell ref="B69:C69"/>
    <mergeCell ref="B62:C62"/>
    <mergeCell ref="D62:E62"/>
    <mergeCell ref="F62:G62"/>
    <mergeCell ref="B63:C63"/>
    <mergeCell ref="B64:C64"/>
    <mergeCell ref="B65:C65"/>
    <mergeCell ref="F66:G66"/>
    <mergeCell ref="F67:G67"/>
    <mergeCell ref="F68:G68"/>
    <mergeCell ref="F69:G69"/>
    <mergeCell ref="D66:E66"/>
    <mergeCell ref="D67:E67"/>
    <mergeCell ref="D68:E68"/>
    <mergeCell ref="D69:E69"/>
    <mergeCell ref="A98:A105"/>
    <mergeCell ref="B98:C98"/>
    <mergeCell ref="E98:F98"/>
    <mergeCell ref="B99:C99"/>
    <mergeCell ref="E99:F99"/>
    <mergeCell ref="B100:C100"/>
    <mergeCell ref="E100:F100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103:C103"/>
    <mergeCell ref="E103:F103"/>
    <mergeCell ref="A18:D18"/>
    <mergeCell ref="E18:F18"/>
    <mergeCell ref="A21:B21"/>
    <mergeCell ref="C21:D21"/>
    <mergeCell ref="E21:F21"/>
    <mergeCell ref="B97:C97"/>
    <mergeCell ref="E97:F97"/>
    <mergeCell ref="F70:G70"/>
    <mergeCell ref="B93:C93"/>
    <mergeCell ref="E93:F93"/>
    <mergeCell ref="A94:A96"/>
    <mergeCell ref="B94:C94"/>
    <mergeCell ref="E94:F94"/>
    <mergeCell ref="B95:C95"/>
    <mergeCell ref="E95:F95"/>
    <mergeCell ref="B96:C96"/>
    <mergeCell ref="E96:F96"/>
    <mergeCell ref="B70:C70"/>
    <mergeCell ref="D70:E70"/>
    <mergeCell ref="B66:C66"/>
    <mergeCell ref="B67:C67"/>
    <mergeCell ref="B68:C68"/>
    <mergeCell ref="A40:A41"/>
    <mergeCell ref="F40:F41"/>
    <mergeCell ref="G40:G41"/>
    <mergeCell ref="A42:A43"/>
    <mergeCell ref="F42:F43"/>
    <mergeCell ref="G42:G4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2014-03-04T12:55:38Z</dcterms:modified>
</cp:coreProperties>
</file>