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6" i="11"/>
  <c r="F52"/>
  <c r="F51"/>
  <c r="F50"/>
  <c r="G42"/>
  <c r="G40"/>
  <c r="G38"/>
  <c r="G36"/>
  <c r="F44"/>
  <c r="E44"/>
  <c r="D44"/>
  <c r="B43"/>
  <c r="B42"/>
  <c r="B41"/>
  <c r="B40"/>
  <c r="B39"/>
  <c r="B38"/>
  <c r="B37"/>
  <c r="B36"/>
  <c r="F147"/>
  <c r="D8"/>
  <c r="C6" s="1"/>
  <c r="F53" s="1"/>
  <c r="D149" l="1"/>
  <c r="F57"/>
  <c r="F54"/>
  <c r="G44"/>
  <c r="D150"/>
  <c r="F58" l="1"/>
  <c r="F166" s="1"/>
</calcChain>
</file>

<file path=xl/sharedStrings.xml><?xml version="1.0" encoding="utf-8"?>
<sst xmlns="http://schemas.openxmlformats.org/spreadsheetml/2006/main" count="309" uniqueCount="209">
  <si>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</si>
  <si>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</si>
  <si>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</si>
  <si>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</si>
  <si>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</si>
  <si>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</si>
  <si>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</si>
  <si>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</si>
  <si>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</si>
  <si>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</si>
  <si>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</si>
  <si>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</si>
  <si>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</si>
  <si>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</si>
  <si>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</si>
  <si>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</si>
  <si>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</si>
  <si>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</si>
  <si>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</si>
  <si>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</si>
  <si>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</si>
  <si>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</si>
  <si>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</si>
  <si>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</si>
  <si>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</si>
  <si>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</si>
  <si>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</si>
  <si>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</si>
  <si>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</si>
  <si>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</si>
  <si>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</si>
  <si>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</si>
  <si>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</si>
  <si>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</si>
  <si>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</si>
  <si>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</si>
  <si>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</si>
  <si>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</si>
  <si>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</si>
  <si>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</si>
  <si>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</si>
  <si>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</si>
  <si>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</si>
  <si>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</si>
  <si>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</si>
  <si>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</si>
  <si>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</si>
  <si>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</si>
  <si>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</si>
  <si>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</si>
  <si>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</si>
  <si>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</si>
  <si>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</si>
  <si>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</si>
  <si>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</si>
  <si>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</si>
  <si>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</si>
  <si>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</si>
  <si>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</si>
  <si>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</si>
  <si>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</si>
  <si>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</si>
  <si>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</si>
  <si>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</si>
  <si>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</si>
  <si>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</si>
  <si>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</si>
  <si>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</si>
  <si>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</si>
  <si>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</si>
  <si>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</si>
  <si>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</si>
  <si>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</si>
  <si>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</si>
  <si>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</si>
  <si>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</si>
  <si>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</si>
  <si>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</si>
  <si>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 по улице Пионерская </t>
  </si>
  <si>
    <t>кв.39 наладка с/отопления</t>
  </si>
  <si>
    <t>Январь</t>
  </si>
  <si>
    <t>кв.66 регистрация счетчика ХВ,установка пломбы</t>
  </si>
  <si>
    <t>Февраль</t>
  </si>
  <si>
    <t>кв.6 наладка с/отопления</t>
  </si>
  <si>
    <t>подвал замена стояка отопления</t>
  </si>
  <si>
    <t>кв.62,66 наладка с/отопления</t>
  </si>
  <si>
    <t>кв.69 наладка с/отопления</t>
  </si>
  <si>
    <t>кв.71 замена стояка ХВ</t>
  </si>
  <si>
    <t>ремонт уличного освещения</t>
  </si>
  <si>
    <t>кв.63 регистрация счетчика ХВ,установка пломбы</t>
  </si>
  <si>
    <t>Март</t>
  </si>
  <si>
    <t>кв.68 ремонт входной двери</t>
  </si>
  <si>
    <t>под.№4 ремонт входной двери</t>
  </si>
  <si>
    <t>кв.85/6 наладка с/отопления</t>
  </si>
  <si>
    <t>ремонт щита этажного</t>
  </si>
  <si>
    <t xml:space="preserve">проверка и прочистка дымоходов </t>
  </si>
  <si>
    <t>Апрель</t>
  </si>
  <si>
    <t>кв.49 регистрация счетчика ХВ,установка пломбы</t>
  </si>
  <si>
    <t>кв.10 замена врезки ХВ</t>
  </si>
  <si>
    <t>подвал ремонт стояка ХВ</t>
  </si>
  <si>
    <t>кв.7 замена стояка ХВ</t>
  </si>
  <si>
    <t>проверка и прочистка дымоходов</t>
  </si>
  <si>
    <t>Май</t>
  </si>
  <si>
    <t>кв.83 регистрация счетчика ХВ,установка пломбы</t>
  </si>
  <si>
    <t>Июнь</t>
  </si>
  <si>
    <t>кв.43 регистрация счетчика ХВ,установка пломбы</t>
  </si>
  <si>
    <t>кв.45 регистрация счетчика ХВ,установка пломбы</t>
  </si>
  <si>
    <t>кв.62 регистрация счетчика ХВ,установка пломбы</t>
  </si>
  <si>
    <t>кв.72 регистрация счетчика ХВ,установка пломбы</t>
  </si>
  <si>
    <t>кв.10 ремонт балкона</t>
  </si>
  <si>
    <t>Июль</t>
  </si>
  <si>
    <t>кв.30 регистрация счетчика ХВ,установка пломбы</t>
  </si>
  <si>
    <t>кв.73 регистрация счетчика ХВ,установка пломбы</t>
  </si>
  <si>
    <t>кв.8 ремонт балкона</t>
  </si>
  <si>
    <t>Август</t>
  </si>
  <si>
    <t>ремонт эл.проводки в подъезде</t>
  </si>
  <si>
    <t>кв.39 регистрация счетчика ХВ,установка пломб в кол-ве 2шт.</t>
  </si>
  <si>
    <t>кв.54 регистрация счетчика ХВ,установка пломбы</t>
  </si>
  <si>
    <t>кв.65 регистрация счетчика ХВ,установка пломбы</t>
  </si>
  <si>
    <t>окраска металлических частей балкона</t>
  </si>
  <si>
    <t>кв.21 регистрация счетчика ХВ,установка пломбы</t>
  </si>
  <si>
    <t>Сентябрь</t>
  </si>
  <si>
    <t>кв.52 регистрация счетчика ХВ,установка пломбы</t>
  </si>
  <si>
    <t>заполнение системы отопления</t>
  </si>
  <si>
    <t>кв.84 прочистка канализации,ремонт канализации</t>
  </si>
  <si>
    <t>очистка крыши от снега и сосулек</t>
  </si>
  <si>
    <t>установка водосточной воронки,смена отливных</t>
  </si>
  <si>
    <t>кв.74 регистрация счетчика ХВ,установка пломбы</t>
  </si>
  <si>
    <t>Октябрь</t>
  </si>
  <si>
    <t xml:space="preserve">остекление </t>
  </si>
  <si>
    <t>ремонт слухового окна</t>
  </si>
  <si>
    <t>кв.68,84а наладка с/отопления</t>
  </si>
  <si>
    <t>кв.84 ремонт стояка ХВ</t>
  </si>
  <si>
    <t>кв.84-4;5 замена стояка ХВ</t>
  </si>
  <si>
    <t>остекление подъезда</t>
  </si>
  <si>
    <t>Ноябрь</t>
  </si>
  <si>
    <t>кв.29 регистрация счетчика ХВ,установка пломбы</t>
  </si>
  <si>
    <t>кв.56 регистрация счетчика ХВ,установка пломбы</t>
  </si>
  <si>
    <t>кв.60 регистрация счетчика ХВ,установка пломбы</t>
  </si>
  <si>
    <t>кв.68 регистрация счетчика ХВ,установка пломбы</t>
  </si>
  <si>
    <t>кв.77 регистрация счетчика ХВ,установка пломбы</t>
  </si>
  <si>
    <t>ремонт освещения площадок</t>
  </si>
  <si>
    <t>подвал ремонт ввода ХВ</t>
  </si>
  <si>
    <t>кв.10 замена стояка отопления</t>
  </si>
  <si>
    <t>кв.11 ремонт стояка ХВ</t>
  </si>
  <si>
    <t>кв.11 замена стояка канализации</t>
  </si>
  <si>
    <t>кв.40 наладка с/отопления</t>
  </si>
  <si>
    <t>кв.34,40 наладка с/отопления</t>
  </si>
  <si>
    <t>кв.56 замена стояка канализации</t>
  </si>
  <si>
    <t>кв.56,60 замена стояка ХВ</t>
  </si>
  <si>
    <t>кв.60 ремонт стояка ХВ</t>
  </si>
  <si>
    <t>ремонт освещения в подъезде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</si>
  <si>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</si>
  <si>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</si>
  <si>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</si>
  <si>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</si>
  <si>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</si>
  <si>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</si>
  <si>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</si>
  <si>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</si>
  <si>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</si>
  <si>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</si>
  <si>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</si>
  <si>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</si>
  <si>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</si>
  <si>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</si>
  <si>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</si>
  <si>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</si>
  <si>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</si>
  <si>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</si>
  <si>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</si>
  <si>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</si>
  <si>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</si>
  <si>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</si>
  <si>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</si>
  <si>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</si>
  <si>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</si>
  <si>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</si>
  <si>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</si>
  <si>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</si>
  <si>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</si>
  <si>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335 от 24.12.08г.</t>
  </si>
  <si>
    <t>ремонт эл.проводки</t>
  </si>
  <si>
    <t>Декабрь</t>
  </si>
  <si>
    <t>подъезд ремонт эл.проводки</t>
  </si>
  <si>
    <t>кв.11 регистрация счетчика ХВ,установка пломбы</t>
  </si>
  <si>
    <t>кв.17 регистрация счетчика ХВ,установка пломбы</t>
  </si>
  <si>
    <t>кв.3а регистрация счетчика ХВ,установка пломбы</t>
  </si>
  <si>
    <t>очистка крыши от сосулек</t>
  </si>
  <si>
    <t>наладка с/отопления</t>
  </si>
  <si>
    <t>подвал ремонт лежака отопления</t>
  </si>
  <si>
    <t>кв.5а замена подводки отопления</t>
  </si>
  <si>
    <t>кв.65 ремонт подводки отопления</t>
  </si>
  <si>
    <t xml:space="preserve">подъезд ремонт освещения </t>
  </si>
  <si>
    <t>подъезд ремонт освещения</t>
  </si>
  <si>
    <t xml:space="preserve">подъезд ремонт эл.проводки </t>
  </si>
  <si>
    <t>01.11.2012г</t>
  </si>
  <si>
    <t>01.12.2013г.</t>
  </si>
  <si>
    <t>21.06.2013г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</si>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</sst>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topLeftCell="A154" workbookViewId="0">
      <selection activeCell="A167" sqref="A167:XFD16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78</v>
      </c>
      <c r="B3" s="37"/>
      <c r="C3" s="37"/>
      <c r="D3" s="37"/>
      <c r="E3" s="37"/>
      <c r="F3" s="37"/>
      <c r="G3" s="37"/>
    </row>
    <row r="4" spans="1:8">
      <c r="A4" s="37" t="s">
        <v>73</v>
      </c>
      <c r="B4" s="37"/>
      <c r="C4" s="37"/>
      <c r="D4" s="37"/>
      <c r="E4" s="37"/>
      <c r="F4" s="37"/>
      <c r="G4" s="37"/>
      <c r="H4" s="11">
        <v>12</v>
      </c>
    </row>
    <row r="5" spans="1:8" ht="11.25" customHeight="1"/>
    <row r="6" spans="1:8">
      <c r="A6" s="1" t="s">
        <v>6</v>
      </c>
      <c r="C6" s="12">
        <f>D7+D8</f>
        <v>6057.58</v>
      </c>
      <c r="D6" s="1" t="s">
        <v>2</v>
      </c>
    </row>
    <row r="7" spans="1:8">
      <c r="A7" s="1" t="s">
        <v>154</v>
      </c>
      <c r="B7" s="1" t="s">
        <v>155</v>
      </c>
      <c r="C7" s="15"/>
      <c r="D7" s="1">
        <v>5673.48</v>
      </c>
      <c r="E7" s="1" t="s">
        <v>2</v>
      </c>
    </row>
    <row r="8" spans="1:8">
      <c r="B8" s="1" t="s">
        <v>156</v>
      </c>
      <c r="C8" s="15"/>
      <c r="D8" s="1">
        <f>50+71.9+114.3+147.9</f>
        <v>384.1</v>
      </c>
      <c r="E8" s="1" t="s">
        <v>2</v>
      </c>
    </row>
    <row r="9" spans="1:8">
      <c r="A9" s="1" t="s">
        <v>157</v>
      </c>
      <c r="C9" s="1">
        <v>5</v>
      </c>
    </row>
    <row r="10" spans="1:8">
      <c r="A10" s="1" t="s">
        <v>158</v>
      </c>
      <c r="C10" s="1">
        <v>6</v>
      </c>
    </row>
    <row r="11" spans="1:8">
      <c r="A11" s="1" t="s">
        <v>159</v>
      </c>
      <c r="C11" s="1">
        <v>86</v>
      </c>
    </row>
    <row r="12" spans="1:8">
      <c r="A12" s="1" t="s">
        <v>160</v>
      </c>
      <c r="E12" s="1">
        <v>713.9</v>
      </c>
      <c r="F12" s="1" t="s">
        <v>2</v>
      </c>
    </row>
    <row r="13" spans="1:8">
      <c r="A13" s="1" t="s">
        <v>161</v>
      </c>
      <c r="B13" s="1">
        <v>2009.3</v>
      </c>
      <c r="C13" s="1" t="s">
        <v>2</v>
      </c>
    </row>
    <row r="14" spans="1:8">
      <c r="A14" s="1" t="s">
        <v>162</v>
      </c>
      <c r="B14" s="1">
        <v>2009.3</v>
      </c>
      <c r="C14" s="1" t="s">
        <v>2</v>
      </c>
    </row>
    <row r="15" spans="1:8">
      <c r="A15" s="1" t="s">
        <v>163</v>
      </c>
      <c r="D15" s="1">
        <v>3300</v>
      </c>
      <c r="E15" s="1" t="s">
        <v>2</v>
      </c>
    </row>
    <row r="17" spans="1:6">
      <c r="A17" s="1" t="s">
        <v>164</v>
      </c>
    </row>
    <row r="18" spans="1:6">
      <c r="A18" s="38" t="s">
        <v>165</v>
      </c>
      <c r="B18" s="38"/>
      <c r="C18" s="38"/>
      <c r="D18" s="38"/>
      <c r="E18" s="38" t="s">
        <v>166</v>
      </c>
      <c r="F18" s="38"/>
    </row>
    <row r="19" spans="1:6">
      <c r="A19" s="39" t="s">
        <v>167</v>
      </c>
      <c r="B19" s="39"/>
      <c r="C19" s="39"/>
      <c r="D19" s="39"/>
      <c r="E19" s="38" t="s">
        <v>198</v>
      </c>
      <c r="F19" s="38"/>
    </row>
    <row r="20" spans="1:6">
      <c r="A20" s="39" t="s">
        <v>168</v>
      </c>
      <c r="B20" s="39"/>
      <c r="C20" s="39"/>
      <c r="D20" s="39"/>
      <c r="E20" s="38" t="s">
        <v>196</v>
      </c>
      <c r="F20" s="38"/>
    </row>
    <row r="21" spans="1:6">
      <c r="A21" s="39" t="s">
        <v>169</v>
      </c>
      <c r="B21" s="39"/>
      <c r="C21" s="39"/>
      <c r="D21" s="39"/>
      <c r="E21" s="38" t="s">
        <v>197</v>
      </c>
      <c r="F21" s="38"/>
    </row>
    <row r="23" spans="1:6">
      <c r="A23" s="1" t="s">
        <v>170</v>
      </c>
    </row>
    <row r="24" spans="1:6" ht="31.5" customHeight="1">
      <c r="A24" s="40" t="s">
        <v>171</v>
      </c>
      <c r="B24" s="40"/>
      <c r="C24" s="40" t="s">
        <v>172</v>
      </c>
      <c r="D24" s="40"/>
      <c r="E24" s="40" t="s">
        <v>173</v>
      </c>
      <c r="F24" s="40"/>
    </row>
    <row r="25" spans="1:6">
      <c r="A25" s="16" t="s">
        <v>174</v>
      </c>
      <c r="B25" s="16"/>
      <c r="C25" s="38">
        <v>99</v>
      </c>
      <c r="D25" s="38"/>
      <c r="E25" s="38">
        <v>105</v>
      </c>
      <c r="F25" s="38"/>
    </row>
    <row r="26" spans="1:6">
      <c r="A26" s="16" t="s">
        <v>175</v>
      </c>
      <c r="B26" s="16"/>
      <c r="C26" s="38">
        <v>24</v>
      </c>
      <c r="D26" s="38"/>
      <c r="E26" s="38">
        <v>47</v>
      </c>
      <c r="F26" s="38"/>
    </row>
    <row r="28" spans="1:6">
      <c r="A28" s="1" t="s">
        <v>176</v>
      </c>
      <c r="C28" s="1" t="s">
        <v>181</v>
      </c>
    </row>
    <row r="30" spans="1:6">
      <c r="A30" s="1" t="s">
        <v>177</v>
      </c>
    </row>
    <row r="31" spans="1:6">
      <c r="B31" s="1" t="s">
        <v>178</v>
      </c>
      <c r="D31" s="18">
        <v>12.2</v>
      </c>
      <c r="E31" s="1" t="s">
        <v>179</v>
      </c>
    </row>
    <row r="32" spans="1:6">
      <c r="B32" s="1" t="s">
        <v>180</v>
      </c>
      <c r="D32" s="1">
        <v>13.66</v>
      </c>
      <c r="E32" s="1" t="s">
        <v>179</v>
      </c>
    </row>
    <row r="34" spans="1:10">
      <c r="A34" s="1" t="s">
        <v>1</v>
      </c>
    </row>
    <row r="35" spans="1:10" ht="98.25" customHeight="1">
      <c r="A35" s="19" t="s">
        <v>3</v>
      </c>
      <c r="B35" s="19" t="s">
        <v>199</v>
      </c>
      <c r="C35" s="19" t="s">
        <v>200</v>
      </c>
      <c r="D35" s="19" t="s">
        <v>201</v>
      </c>
      <c r="E35" s="19" t="s">
        <v>4</v>
      </c>
      <c r="F35" s="19" t="s">
        <v>202</v>
      </c>
      <c r="G35" s="19" t="s">
        <v>203</v>
      </c>
      <c r="H35" s="2"/>
      <c r="I35" s="2"/>
      <c r="J35" s="2"/>
    </row>
    <row r="36" spans="1:10">
      <c r="A36" s="41" t="s">
        <v>39</v>
      </c>
      <c r="B36" s="4">
        <f>D36/C36</f>
        <v>92803.719844357984</v>
      </c>
      <c r="C36" s="5">
        <v>2.57</v>
      </c>
      <c r="D36" s="5">
        <v>238505.56</v>
      </c>
      <c r="E36" s="5">
        <v>-12604.98</v>
      </c>
      <c r="F36" s="43">
        <v>526202.44999999995</v>
      </c>
      <c r="G36" s="43">
        <f>D36+D37+E36+E37-F36</f>
        <v>15095.850000000093</v>
      </c>
    </row>
    <row r="37" spans="1:10">
      <c r="A37" s="42"/>
      <c r="B37" s="4">
        <f>D37/C37</f>
        <v>109569.48135593219</v>
      </c>
      <c r="C37" s="5">
        <v>2.95</v>
      </c>
      <c r="D37" s="5">
        <v>323229.96999999997</v>
      </c>
      <c r="E37" s="5">
        <v>-7832.25</v>
      </c>
      <c r="F37" s="44"/>
      <c r="G37" s="44"/>
    </row>
    <row r="38" spans="1:10">
      <c r="A38" s="41" t="s">
        <v>40</v>
      </c>
      <c r="B38" s="4">
        <f t="shared" ref="B38:B43" si="0">D38/C38</f>
        <v>423.71001535265964</v>
      </c>
      <c r="C38" s="5">
        <v>1328.76</v>
      </c>
      <c r="D38" s="5">
        <v>563008.92000000004</v>
      </c>
      <c r="E38" s="5"/>
      <c r="F38" s="43">
        <v>870694.01</v>
      </c>
      <c r="G38" s="43">
        <f t="shared" ref="G38" si="1">D38+D39+E38+E39-F38</f>
        <v>47981.219999999972</v>
      </c>
    </row>
    <row r="39" spans="1:10">
      <c r="A39" s="42"/>
      <c r="B39" s="4">
        <f t="shared" si="0"/>
        <v>236.71004432494311</v>
      </c>
      <c r="C39" s="5">
        <v>1502.54</v>
      </c>
      <c r="D39" s="5">
        <v>355666.31</v>
      </c>
      <c r="E39" s="5"/>
      <c r="F39" s="44"/>
      <c r="G39" s="44"/>
    </row>
    <row r="40" spans="1:10" ht="16.5" customHeight="1">
      <c r="A40" s="41" t="s">
        <v>204</v>
      </c>
      <c r="B40" s="4">
        <f t="shared" si="0"/>
        <v>7828.3324041811857</v>
      </c>
      <c r="C40" s="5">
        <v>14.35</v>
      </c>
      <c r="D40" s="5">
        <v>112336.57</v>
      </c>
      <c r="E40" s="5">
        <v>-1880.68</v>
      </c>
      <c r="F40" s="43">
        <v>228434.94</v>
      </c>
      <c r="G40" s="43">
        <f t="shared" ref="G40" si="2">D40+D41+E40+E41-F40</f>
        <v>5661.7400000000198</v>
      </c>
    </row>
    <row r="41" spans="1:10">
      <c r="A41" s="42"/>
      <c r="B41" s="4">
        <f t="shared" si="0"/>
        <v>7640.9987908101575</v>
      </c>
      <c r="C41" s="5">
        <v>16.54</v>
      </c>
      <c r="D41" s="5">
        <v>126382.12</v>
      </c>
      <c r="E41" s="5">
        <v>-2741.33</v>
      </c>
      <c r="F41" s="44"/>
      <c r="G41" s="44"/>
    </row>
    <row r="42" spans="1:10" ht="16.5" customHeight="1">
      <c r="A42" s="41" t="s">
        <v>205</v>
      </c>
      <c r="B42" s="4">
        <f t="shared" si="0"/>
        <v>7828.3231278444346</v>
      </c>
      <c r="C42" s="5">
        <v>24.17</v>
      </c>
      <c r="D42" s="5">
        <v>189210.57</v>
      </c>
      <c r="E42" s="5">
        <v>-3374.15</v>
      </c>
      <c r="F42" s="43">
        <v>393694.82</v>
      </c>
      <c r="G42" s="43">
        <f t="shared" ref="G42" si="3">D42+D43+E42+E43-F42</f>
        <v>11614.709999999963</v>
      </c>
    </row>
    <row r="43" spans="1:10">
      <c r="A43" s="42"/>
      <c r="B43" s="4">
        <f t="shared" si="0"/>
        <v>7640.9782016348772</v>
      </c>
      <c r="C43" s="5">
        <v>29.36</v>
      </c>
      <c r="D43" s="5">
        <v>224339.12</v>
      </c>
      <c r="E43" s="5">
        <v>-4866.01</v>
      </c>
      <c r="F43" s="44"/>
      <c r="G43" s="44"/>
    </row>
    <row r="44" spans="1:10">
      <c r="A44" s="3" t="s">
        <v>70</v>
      </c>
      <c r="B44" s="4"/>
      <c r="C44" s="5"/>
      <c r="D44" s="5">
        <f>SUM(D36:D43)</f>
        <v>2132679.14</v>
      </c>
      <c r="E44" s="5">
        <f>SUM(E36:E43)</f>
        <v>-33299.4</v>
      </c>
      <c r="F44" s="5">
        <f>SUM(F36:F43)</f>
        <v>2019026.22</v>
      </c>
      <c r="G44" s="5">
        <f>SUM(G36:G43)</f>
        <v>80353.520000000048</v>
      </c>
    </row>
    <row r="45" spans="1:10" ht="6" customHeight="1"/>
    <row r="47" spans="1:10">
      <c r="A47" s="1" t="s">
        <v>7</v>
      </c>
    </row>
    <row r="49" spans="1:7" ht="64.5" customHeight="1">
      <c r="A49" s="8" t="s">
        <v>8</v>
      </c>
      <c r="B49" s="27" t="s">
        <v>9</v>
      </c>
      <c r="C49" s="23"/>
      <c r="D49" s="27" t="s">
        <v>10</v>
      </c>
      <c r="E49" s="23"/>
      <c r="F49" s="27" t="s">
        <v>11</v>
      </c>
      <c r="G49" s="23"/>
    </row>
    <row r="50" spans="1:7" ht="50.25" customHeight="1">
      <c r="A50" s="8">
        <v>1</v>
      </c>
      <c r="B50" s="32" t="s">
        <v>12</v>
      </c>
      <c r="C50" s="32"/>
      <c r="D50" s="31" t="s">
        <v>13</v>
      </c>
      <c r="E50" s="31"/>
      <c r="F50" s="33">
        <f>0.54*H4*D7</f>
        <v>36764.150399999999</v>
      </c>
      <c r="G50" s="33"/>
    </row>
    <row r="51" spans="1:7" ht="31.5" customHeight="1">
      <c r="A51" s="8">
        <v>2</v>
      </c>
      <c r="B51" s="32" t="s">
        <v>14</v>
      </c>
      <c r="C51" s="32"/>
      <c r="D51" s="31" t="s">
        <v>13</v>
      </c>
      <c r="E51" s="31"/>
      <c r="F51" s="33">
        <f>1.71*H4*D7</f>
        <v>116419.80959999999</v>
      </c>
      <c r="G51" s="33"/>
    </row>
    <row r="52" spans="1:7">
      <c r="A52" s="13">
        <v>3</v>
      </c>
      <c r="B52" s="32" t="s">
        <v>15</v>
      </c>
      <c r="C52" s="32"/>
      <c r="D52" s="31" t="s">
        <v>16</v>
      </c>
      <c r="E52" s="31"/>
      <c r="F52" s="33">
        <f>0.14833333333*H4*D7</f>
        <v>10098.794399773062</v>
      </c>
      <c r="G52" s="33"/>
    </row>
    <row r="53" spans="1:7" ht="30" customHeight="1">
      <c r="A53" s="13">
        <v>4</v>
      </c>
      <c r="B53" s="32" t="s">
        <v>17</v>
      </c>
      <c r="C53" s="32"/>
      <c r="D53" s="31" t="s">
        <v>152</v>
      </c>
      <c r="E53" s="31"/>
      <c r="F53" s="33">
        <f>0.79*H4*C6</f>
        <v>57425.858400000005</v>
      </c>
      <c r="G53" s="33"/>
    </row>
    <row r="54" spans="1:7" ht="62.25" customHeight="1">
      <c r="A54" s="13">
        <v>5</v>
      </c>
      <c r="B54" s="32" t="s">
        <v>18</v>
      </c>
      <c r="C54" s="32"/>
      <c r="D54" s="31" t="s">
        <v>19</v>
      </c>
      <c r="E54" s="31"/>
      <c r="F54" s="33">
        <f>1.04*H4*C6</f>
        <v>75598.598400000003</v>
      </c>
      <c r="G54" s="33"/>
    </row>
    <row r="55" spans="1:7" ht="29.25" customHeight="1">
      <c r="A55" s="13">
        <v>6</v>
      </c>
      <c r="B55" s="32" t="s">
        <v>20</v>
      </c>
      <c r="C55" s="32"/>
      <c r="D55" s="31" t="s">
        <v>66</v>
      </c>
      <c r="E55" s="31"/>
      <c r="F55" s="33"/>
      <c r="G55" s="33"/>
    </row>
    <row r="56" spans="1:7" ht="29.25" customHeight="1">
      <c r="A56" s="13">
        <v>7</v>
      </c>
      <c r="B56" s="32" t="s">
        <v>21</v>
      </c>
      <c r="C56" s="32"/>
      <c r="D56" s="27" t="s">
        <v>66</v>
      </c>
      <c r="E56" s="23"/>
      <c r="F56" s="33">
        <f>2.20416666666*H4*D7</f>
        <v>150063.5459995461</v>
      </c>
      <c r="G56" s="33"/>
    </row>
    <row r="57" spans="1:7" ht="44.25" customHeight="1">
      <c r="A57" s="13">
        <v>8</v>
      </c>
      <c r="B57" s="32" t="s">
        <v>22</v>
      </c>
      <c r="C57" s="32"/>
      <c r="D57" s="27" t="s">
        <v>153</v>
      </c>
      <c r="E57" s="23"/>
      <c r="F57" s="33">
        <f>0.2525*H4*C6</f>
        <v>18354.467400000001</v>
      </c>
      <c r="G57" s="33"/>
    </row>
    <row r="58" spans="1:7" ht="31.5" customHeight="1">
      <c r="A58" s="8"/>
      <c r="B58" s="32" t="s">
        <v>23</v>
      </c>
      <c r="C58" s="32"/>
      <c r="D58" s="31"/>
      <c r="E58" s="31"/>
      <c r="F58" s="33">
        <f>SUM(F50:G57)</f>
        <v>464725.22459931922</v>
      </c>
      <c r="G58" s="33"/>
    </row>
    <row r="60" spans="1:7">
      <c r="A60" s="1" t="s">
        <v>24</v>
      </c>
    </row>
    <row r="62" spans="1:7" ht="44.25" customHeight="1">
      <c r="A62" s="8" t="s">
        <v>8</v>
      </c>
      <c r="B62" s="31" t="s">
        <v>25</v>
      </c>
      <c r="C62" s="31"/>
      <c r="D62" s="27" t="s">
        <v>26</v>
      </c>
      <c r="E62" s="23"/>
      <c r="F62" s="27" t="s">
        <v>27</v>
      </c>
      <c r="G62" s="23"/>
    </row>
    <row r="63" spans="1:7" ht="16.5" customHeight="1">
      <c r="A63" s="8">
        <v>1</v>
      </c>
      <c r="B63" s="28" t="s">
        <v>79</v>
      </c>
      <c r="C63" s="28"/>
      <c r="D63" s="34" t="s">
        <v>80</v>
      </c>
      <c r="E63" s="34"/>
      <c r="F63" s="35">
        <v>1104.1099999999999</v>
      </c>
      <c r="G63" s="36"/>
    </row>
    <row r="64" spans="1:7" ht="31.5" customHeight="1">
      <c r="A64" s="8">
        <v>2</v>
      </c>
      <c r="B64" s="28" t="s">
        <v>151</v>
      </c>
      <c r="C64" s="28"/>
      <c r="D64" s="34" t="s">
        <v>80</v>
      </c>
      <c r="E64" s="34"/>
      <c r="F64" s="35">
        <v>1284.29</v>
      </c>
      <c r="G64" s="36"/>
    </row>
    <row r="65" spans="1:7" ht="46.5" customHeight="1">
      <c r="A65" s="10">
        <v>3</v>
      </c>
      <c r="B65" s="28" t="s">
        <v>81</v>
      </c>
      <c r="C65" s="28"/>
      <c r="D65" s="34" t="s">
        <v>80</v>
      </c>
      <c r="E65" s="34"/>
      <c r="F65" s="35">
        <v>35.81</v>
      </c>
      <c r="G65" s="36"/>
    </row>
    <row r="66" spans="1:7" ht="31.5" customHeight="1">
      <c r="A66" s="10">
        <v>4</v>
      </c>
      <c r="B66" s="28" t="s">
        <v>125</v>
      </c>
      <c r="C66" s="28"/>
      <c r="D66" s="34" t="s">
        <v>80</v>
      </c>
      <c r="E66" s="34"/>
      <c r="F66" s="35">
        <v>1197</v>
      </c>
      <c r="G66" s="36"/>
    </row>
    <row r="67" spans="1:7" ht="33" customHeight="1">
      <c r="A67" s="10">
        <v>5</v>
      </c>
      <c r="B67" s="28" t="s">
        <v>125</v>
      </c>
      <c r="C67" s="28"/>
      <c r="D67" s="34" t="s">
        <v>82</v>
      </c>
      <c r="E67" s="34"/>
      <c r="F67" s="35">
        <v>1795</v>
      </c>
      <c r="G67" s="36"/>
    </row>
    <row r="68" spans="1:7" ht="34.5" customHeight="1">
      <c r="A68" s="10">
        <v>6</v>
      </c>
      <c r="B68" s="28" t="s">
        <v>126</v>
      </c>
      <c r="C68" s="28"/>
      <c r="D68" s="34" t="s">
        <v>82</v>
      </c>
      <c r="E68" s="34"/>
      <c r="F68" s="35">
        <v>5191</v>
      </c>
      <c r="G68" s="36"/>
    </row>
    <row r="69" spans="1:7">
      <c r="A69" s="14">
        <v>7</v>
      </c>
      <c r="B69" s="28" t="s">
        <v>83</v>
      </c>
      <c r="C69" s="28"/>
      <c r="D69" s="34" t="s">
        <v>82</v>
      </c>
      <c r="E69" s="34"/>
      <c r="F69" s="35">
        <v>1257.78</v>
      </c>
      <c r="G69" s="36"/>
    </row>
    <row r="70" spans="1:7" ht="31.5" customHeight="1">
      <c r="A70" s="14">
        <v>8</v>
      </c>
      <c r="B70" s="28" t="s">
        <v>84</v>
      </c>
      <c r="C70" s="28"/>
      <c r="D70" s="34" t="s">
        <v>82</v>
      </c>
      <c r="E70" s="34"/>
      <c r="F70" s="35">
        <v>2087.66</v>
      </c>
      <c r="G70" s="36"/>
    </row>
    <row r="71" spans="1:7" ht="31.5" customHeight="1">
      <c r="A71" s="14">
        <v>9</v>
      </c>
      <c r="B71" s="28" t="s">
        <v>85</v>
      </c>
      <c r="C71" s="28"/>
      <c r="D71" s="34" t="s">
        <v>82</v>
      </c>
      <c r="E71" s="34"/>
      <c r="F71" s="35">
        <v>1257.78</v>
      </c>
      <c r="G71" s="36"/>
    </row>
    <row r="72" spans="1:7">
      <c r="A72" s="14">
        <v>10</v>
      </c>
      <c r="B72" s="28" t="s">
        <v>86</v>
      </c>
      <c r="C72" s="28"/>
      <c r="D72" s="34" t="s">
        <v>82</v>
      </c>
      <c r="E72" s="34"/>
      <c r="F72" s="35">
        <v>330.86</v>
      </c>
      <c r="G72" s="36"/>
    </row>
    <row r="73" spans="1:7" ht="17.25" customHeight="1">
      <c r="A73" s="14">
        <v>11</v>
      </c>
      <c r="B73" s="28" t="s">
        <v>87</v>
      </c>
      <c r="C73" s="28"/>
      <c r="D73" s="34" t="s">
        <v>82</v>
      </c>
      <c r="E73" s="34"/>
      <c r="F73" s="35">
        <v>3199.21</v>
      </c>
      <c r="G73" s="36"/>
    </row>
    <row r="74" spans="1:7" ht="33.75" customHeight="1">
      <c r="A74" s="14">
        <v>12</v>
      </c>
      <c r="B74" s="28" t="s">
        <v>151</v>
      </c>
      <c r="C74" s="28"/>
      <c r="D74" s="34" t="s">
        <v>82</v>
      </c>
      <c r="E74" s="34"/>
      <c r="F74" s="35">
        <v>1964.73</v>
      </c>
      <c r="G74" s="36"/>
    </row>
    <row r="75" spans="1:7" ht="31.5" customHeight="1">
      <c r="A75" s="14">
        <v>13</v>
      </c>
      <c r="B75" s="28" t="s">
        <v>88</v>
      </c>
      <c r="C75" s="28"/>
      <c r="D75" s="34" t="s">
        <v>82</v>
      </c>
      <c r="E75" s="34"/>
      <c r="F75" s="35">
        <v>558.70000000000005</v>
      </c>
      <c r="G75" s="36"/>
    </row>
    <row r="76" spans="1:7" ht="45.75" customHeight="1">
      <c r="A76" s="14">
        <v>14</v>
      </c>
      <c r="B76" s="28" t="s">
        <v>89</v>
      </c>
      <c r="C76" s="28"/>
      <c r="D76" s="34" t="s">
        <v>82</v>
      </c>
      <c r="E76" s="34"/>
      <c r="F76" s="35">
        <v>28.38</v>
      </c>
      <c r="G76" s="36"/>
    </row>
    <row r="77" spans="1:7" ht="33" customHeight="1">
      <c r="A77" s="14">
        <v>15</v>
      </c>
      <c r="B77" s="28" t="s">
        <v>125</v>
      </c>
      <c r="C77" s="28"/>
      <c r="D77" s="34" t="s">
        <v>90</v>
      </c>
      <c r="E77" s="34"/>
      <c r="F77" s="35">
        <v>4189</v>
      </c>
      <c r="G77" s="36"/>
    </row>
    <row r="78" spans="1:7" ht="33" customHeight="1">
      <c r="A78" s="14">
        <v>16</v>
      </c>
      <c r="B78" s="28" t="s">
        <v>91</v>
      </c>
      <c r="C78" s="28"/>
      <c r="D78" s="34" t="s">
        <v>90</v>
      </c>
      <c r="E78" s="34"/>
      <c r="F78" s="35">
        <v>2973.55</v>
      </c>
      <c r="G78" s="36"/>
    </row>
    <row r="79" spans="1:7" ht="33" customHeight="1">
      <c r="A79" s="14">
        <v>17</v>
      </c>
      <c r="B79" s="28" t="s">
        <v>92</v>
      </c>
      <c r="C79" s="28"/>
      <c r="D79" s="34" t="s">
        <v>90</v>
      </c>
      <c r="E79" s="34"/>
      <c r="F79" s="35">
        <v>1785.71</v>
      </c>
      <c r="G79" s="36"/>
    </row>
    <row r="80" spans="1:7" ht="30.75" customHeight="1">
      <c r="A80" s="14">
        <v>18</v>
      </c>
      <c r="B80" s="28" t="s">
        <v>93</v>
      </c>
      <c r="C80" s="28"/>
      <c r="D80" s="34" t="s">
        <v>90</v>
      </c>
      <c r="E80" s="34"/>
      <c r="F80" s="35">
        <v>1595.69</v>
      </c>
      <c r="G80" s="36"/>
    </row>
    <row r="81" spans="1:7" ht="16.5" customHeight="1">
      <c r="A81" s="14">
        <v>19</v>
      </c>
      <c r="B81" s="28" t="s">
        <v>94</v>
      </c>
      <c r="C81" s="28"/>
      <c r="D81" s="34" t="s">
        <v>90</v>
      </c>
      <c r="E81" s="34"/>
      <c r="F81" s="35">
        <v>869.61</v>
      </c>
      <c r="G81" s="36"/>
    </row>
    <row r="82" spans="1:7" ht="30" customHeight="1">
      <c r="A82" s="14">
        <v>20</v>
      </c>
      <c r="B82" s="29" t="s">
        <v>95</v>
      </c>
      <c r="C82" s="30"/>
      <c r="D82" s="34" t="s">
        <v>96</v>
      </c>
      <c r="E82" s="34"/>
      <c r="F82" s="35">
        <v>611</v>
      </c>
      <c r="G82" s="36"/>
    </row>
    <row r="83" spans="1:7" ht="30.75" customHeight="1">
      <c r="A83" s="14">
        <v>21</v>
      </c>
      <c r="B83" s="28" t="s">
        <v>125</v>
      </c>
      <c r="C83" s="28"/>
      <c r="D83" s="34" t="s">
        <v>96</v>
      </c>
      <c r="E83" s="34"/>
      <c r="F83" s="35">
        <v>1197</v>
      </c>
      <c r="G83" s="36"/>
    </row>
    <row r="84" spans="1:7" ht="50.25" customHeight="1">
      <c r="A84" s="14">
        <v>22</v>
      </c>
      <c r="B84" s="28" t="s">
        <v>97</v>
      </c>
      <c r="C84" s="28"/>
      <c r="D84" s="34" t="s">
        <v>96</v>
      </c>
      <c r="E84" s="34"/>
      <c r="F84" s="35">
        <v>36.25</v>
      </c>
      <c r="G84" s="36"/>
    </row>
    <row r="85" spans="1:7" ht="17.25" customHeight="1">
      <c r="A85" s="14">
        <v>23</v>
      </c>
      <c r="B85" s="28" t="s">
        <v>98</v>
      </c>
      <c r="C85" s="28"/>
      <c r="D85" s="34" t="s">
        <v>96</v>
      </c>
      <c r="E85" s="34"/>
      <c r="F85" s="35">
        <v>2316.67</v>
      </c>
      <c r="G85" s="36"/>
    </row>
    <row r="86" spans="1:7" ht="15.75" customHeight="1">
      <c r="A86" s="14">
        <v>24</v>
      </c>
      <c r="B86" s="28" t="s">
        <v>99</v>
      </c>
      <c r="C86" s="28"/>
      <c r="D86" s="34" t="s">
        <v>96</v>
      </c>
      <c r="E86" s="34"/>
      <c r="F86" s="35">
        <v>1306.42</v>
      </c>
      <c r="G86" s="36"/>
    </row>
    <row r="87" spans="1:7" ht="15.75" customHeight="1">
      <c r="A87" s="14">
        <v>25</v>
      </c>
      <c r="B87" s="28" t="s">
        <v>100</v>
      </c>
      <c r="C87" s="28"/>
      <c r="D87" s="34" t="s">
        <v>96</v>
      </c>
      <c r="E87" s="34"/>
      <c r="F87" s="35">
        <v>2906.44</v>
      </c>
      <c r="G87" s="36"/>
    </row>
    <row r="88" spans="1:7" ht="31.5" customHeight="1">
      <c r="A88" s="14">
        <v>26</v>
      </c>
      <c r="B88" s="28" t="s">
        <v>101</v>
      </c>
      <c r="C88" s="28"/>
      <c r="D88" s="34" t="s">
        <v>102</v>
      </c>
      <c r="E88" s="34"/>
      <c r="F88" s="35">
        <v>1028</v>
      </c>
      <c r="G88" s="36"/>
    </row>
    <row r="89" spans="1:7" ht="51" customHeight="1">
      <c r="A89" s="14">
        <v>27</v>
      </c>
      <c r="B89" s="28" t="s">
        <v>103</v>
      </c>
      <c r="C89" s="28"/>
      <c r="D89" s="34" t="s">
        <v>102</v>
      </c>
      <c r="E89" s="34"/>
      <c r="F89" s="35">
        <v>67.78</v>
      </c>
      <c r="G89" s="36"/>
    </row>
    <row r="90" spans="1:7">
      <c r="A90" s="14">
        <v>28</v>
      </c>
      <c r="B90" s="28" t="s">
        <v>193</v>
      </c>
      <c r="C90" s="28"/>
      <c r="D90" s="34" t="s">
        <v>104</v>
      </c>
      <c r="E90" s="34"/>
      <c r="F90" s="35">
        <v>505.14</v>
      </c>
      <c r="G90" s="36"/>
    </row>
    <row r="91" spans="1:7" ht="48" customHeight="1">
      <c r="A91" s="14">
        <v>29</v>
      </c>
      <c r="B91" s="28" t="s">
        <v>105</v>
      </c>
      <c r="C91" s="28"/>
      <c r="D91" s="34" t="s">
        <v>104</v>
      </c>
      <c r="E91" s="34"/>
      <c r="F91" s="35">
        <v>44.3</v>
      </c>
      <c r="G91" s="36"/>
    </row>
    <row r="92" spans="1:7" ht="49.5" customHeight="1">
      <c r="A92" s="14">
        <v>30</v>
      </c>
      <c r="B92" s="28" t="s">
        <v>106</v>
      </c>
      <c r="C92" s="28"/>
      <c r="D92" s="34" t="s">
        <v>104</v>
      </c>
      <c r="E92" s="34"/>
      <c r="F92" s="35">
        <v>44.3</v>
      </c>
      <c r="G92" s="36"/>
    </row>
    <row r="93" spans="1:7" ht="51.75" customHeight="1">
      <c r="A93" s="14">
        <v>31</v>
      </c>
      <c r="B93" s="28" t="s">
        <v>107</v>
      </c>
      <c r="C93" s="28"/>
      <c r="D93" s="34" t="s">
        <v>104</v>
      </c>
      <c r="E93" s="34"/>
      <c r="F93" s="35">
        <v>44.3</v>
      </c>
      <c r="G93" s="36"/>
    </row>
    <row r="94" spans="1:7" ht="51" customHeight="1">
      <c r="A94" s="14">
        <v>32</v>
      </c>
      <c r="B94" s="28" t="s">
        <v>108</v>
      </c>
      <c r="C94" s="28"/>
      <c r="D94" s="34" t="s">
        <v>104</v>
      </c>
      <c r="E94" s="34"/>
      <c r="F94" s="35">
        <v>44.3</v>
      </c>
      <c r="G94" s="36"/>
    </row>
    <row r="95" spans="1:7">
      <c r="A95" s="14">
        <v>33</v>
      </c>
      <c r="B95" s="28" t="s">
        <v>109</v>
      </c>
      <c r="C95" s="28"/>
      <c r="D95" s="34" t="s">
        <v>110</v>
      </c>
      <c r="E95" s="34"/>
      <c r="F95" s="35">
        <v>17350</v>
      </c>
      <c r="G95" s="36"/>
    </row>
    <row r="96" spans="1:7">
      <c r="A96" s="14">
        <v>34</v>
      </c>
      <c r="B96" s="28" t="s">
        <v>194</v>
      </c>
      <c r="C96" s="28"/>
      <c r="D96" s="34" t="s">
        <v>110</v>
      </c>
      <c r="E96" s="34"/>
      <c r="F96" s="35">
        <v>954.75</v>
      </c>
      <c r="G96" s="36"/>
    </row>
    <row r="97" spans="1:7" ht="47.25" customHeight="1">
      <c r="A97" s="14">
        <v>35</v>
      </c>
      <c r="B97" s="28" t="s">
        <v>111</v>
      </c>
      <c r="C97" s="28"/>
      <c r="D97" s="34" t="s">
        <v>110</v>
      </c>
      <c r="E97" s="34"/>
      <c r="F97" s="35">
        <v>34.72</v>
      </c>
      <c r="G97" s="36"/>
    </row>
    <row r="98" spans="1:7" ht="52.5" customHeight="1">
      <c r="A98" s="14">
        <v>36</v>
      </c>
      <c r="B98" s="28" t="s">
        <v>112</v>
      </c>
      <c r="C98" s="28"/>
      <c r="D98" s="34" t="s">
        <v>110</v>
      </c>
      <c r="E98" s="34"/>
      <c r="F98" s="35">
        <v>34.72</v>
      </c>
      <c r="G98" s="36"/>
    </row>
    <row r="99" spans="1:7" ht="19.5" customHeight="1">
      <c r="A99" s="14">
        <v>37</v>
      </c>
      <c r="B99" s="28" t="s">
        <v>113</v>
      </c>
      <c r="C99" s="28"/>
      <c r="D99" s="34" t="s">
        <v>114</v>
      </c>
      <c r="E99" s="34"/>
      <c r="F99" s="35">
        <v>12690</v>
      </c>
      <c r="G99" s="36"/>
    </row>
    <row r="100" spans="1:7" ht="35.25" customHeight="1">
      <c r="A100" s="14">
        <v>38</v>
      </c>
      <c r="B100" s="28" t="s">
        <v>195</v>
      </c>
      <c r="C100" s="28"/>
      <c r="D100" s="34" t="s">
        <v>114</v>
      </c>
      <c r="E100" s="34"/>
      <c r="F100" s="35">
        <v>668.3</v>
      </c>
      <c r="G100" s="36"/>
    </row>
    <row r="101" spans="1:7" ht="46.5" customHeight="1">
      <c r="A101" s="14">
        <v>39</v>
      </c>
      <c r="B101" s="28" t="s">
        <v>116</v>
      </c>
      <c r="C101" s="28"/>
      <c r="D101" s="34" t="s">
        <v>114</v>
      </c>
      <c r="E101" s="34"/>
      <c r="F101" s="35">
        <v>41.05</v>
      </c>
      <c r="G101" s="36"/>
    </row>
    <row r="102" spans="1:7" ht="45.75" customHeight="1">
      <c r="A102" s="14">
        <v>40</v>
      </c>
      <c r="B102" s="28" t="s">
        <v>117</v>
      </c>
      <c r="C102" s="28"/>
      <c r="D102" s="34" t="s">
        <v>114</v>
      </c>
      <c r="E102" s="34"/>
      <c r="F102" s="35">
        <v>36.07</v>
      </c>
      <c r="G102" s="36"/>
    </row>
    <row r="103" spans="1:7" ht="48.75" customHeight="1">
      <c r="A103" s="14">
        <v>41</v>
      </c>
      <c r="B103" s="28" t="s">
        <v>118</v>
      </c>
      <c r="C103" s="28"/>
      <c r="D103" s="34" t="s">
        <v>114</v>
      </c>
      <c r="E103" s="34"/>
      <c r="F103" s="35">
        <v>36.07</v>
      </c>
      <c r="G103" s="36"/>
    </row>
    <row r="104" spans="1:7" ht="30.75" customHeight="1">
      <c r="A104" s="14">
        <v>42</v>
      </c>
      <c r="B104" s="28" t="s">
        <v>119</v>
      </c>
      <c r="C104" s="28"/>
      <c r="D104" s="34" t="s">
        <v>114</v>
      </c>
      <c r="E104" s="34"/>
      <c r="F104" s="35">
        <v>418</v>
      </c>
      <c r="G104" s="36"/>
    </row>
    <row r="105" spans="1:7" ht="47.25" customHeight="1">
      <c r="A105" s="14">
        <v>43</v>
      </c>
      <c r="B105" s="28" t="s">
        <v>120</v>
      </c>
      <c r="C105" s="28"/>
      <c r="D105" s="34" t="s">
        <v>121</v>
      </c>
      <c r="E105" s="34"/>
      <c r="F105" s="35">
        <v>37.549999999999997</v>
      </c>
      <c r="G105" s="36"/>
    </row>
    <row r="106" spans="1:7" ht="49.5" customHeight="1">
      <c r="A106" s="14">
        <v>44</v>
      </c>
      <c r="B106" s="28" t="s">
        <v>122</v>
      </c>
      <c r="C106" s="28"/>
      <c r="D106" s="34" t="s">
        <v>121</v>
      </c>
      <c r="E106" s="34"/>
      <c r="F106" s="35">
        <v>47.97</v>
      </c>
      <c r="G106" s="36"/>
    </row>
    <row r="107" spans="1:7" ht="33" customHeight="1">
      <c r="A107" s="14">
        <v>45</v>
      </c>
      <c r="B107" s="28" t="s">
        <v>88</v>
      </c>
      <c r="C107" s="28"/>
      <c r="D107" s="34" t="s">
        <v>121</v>
      </c>
      <c r="E107" s="34"/>
      <c r="F107" s="35">
        <v>401.47</v>
      </c>
      <c r="G107" s="36"/>
    </row>
    <row r="108" spans="1:7" ht="32.25" customHeight="1">
      <c r="A108" s="14">
        <v>46</v>
      </c>
      <c r="B108" s="28" t="s">
        <v>115</v>
      </c>
      <c r="C108" s="28"/>
      <c r="D108" s="34" t="s">
        <v>121</v>
      </c>
      <c r="E108" s="34"/>
      <c r="F108" s="35">
        <v>944.18</v>
      </c>
      <c r="G108" s="36"/>
    </row>
    <row r="109" spans="1:7" ht="34.5" customHeight="1">
      <c r="A109" s="14">
        <v>47</v>
      </c>
      <c r="B109" s="28" t="s">
        <v>123</v>
      </c>
      <c r="C109" s="28"/>
      <c r="D109" s="34" t="s">
        <v>121</v>
      </c>
      <c r="E109" s="34"/>
      <c r="F109" s="35">
        <v>225.98</v>
      </c>
      <c r="G109" s="36"/>
    </row>
    <row r="110" spans="1:7" ht="50.25" customHeight="1">
      <c r="A110" s="14">
        <v>48</v>
      </c>
      <c r="B110" s="28" t="s">
        <v>124</v>
      </c>
      <c r="C110" s="28"/>
      <c r="D110" s="34" t="s">
        <v>121</v>
      </c>
      <c r="E110" s="34"/>
      <c r="F110" s="35">
        <v>667.86</v>
      </c>
      <c r="G110" s="36"/>
    </row>
    <row r="111" spans="1:7" ht="47.25" customHeight="1">
      <c r="A111" s="14">
        <v>49</v>
      </c>
      <c r="B111" s="28" t="s">
        <v>127</v>
      </c>
      <c r="C111" s="28"/>
      <c r="D111" s="34" t="s">
        <v>128</v>
      </c>
      <c r="E111" s="34"/>
      <c r="F111" s="35">
        <v>34.729999999999997</v>
      </c>
      <c r="G111" s="36"/>
    </row>
    <row r="112" spans="1:7">
      <c r="A112" s="14">
        <v>50</v>
      </c>
      <c r="B112" s="28" t="s">
        <v>129</v>
      </c>
      <c r="C112" s="28"/>
      <c r="D112" s="34" t="s">
        <v>128</v>
      </c>
      <c r="E112" s="34"/>
      <c r="F112" s="35">
        <v>766</v>
      </c>
      <c r="G112" s="36"/>
    </row>
    <row r="113" spans="1:7" ht="17.25" customHeight="1">
      <c r="A113" s="14">
        <v>51</v>
      </c>
      <c r="B113" s="28" t="s">
        <v>130</v>
      </c>
      <c r="C113" s="28"/>
      <c r="D113" s="34" t="s">
        <v>128</v>
      </c>
      <c r="E113" s="34"/>
      <c r="F113" s="35">
        <v>1190</v>
      </c>
      <c r="G113" s="36"/>
    </row>
    <row r="114" spans="1:7" ht="31.5" customHeight="1">
      <c r="A114" s="14">
        <v>52</v>
      </c>
      <c r="B114" s="28" t="s">
        <v>84</v>
      </c>
      <c r="C114" s="28"/>
      <c r="D114" s="34" t="s">
        <v>128</v>
      </c>
      <c r="E114" s="34"/>
      <c r="F114" s="35">
        <v>3738.33</v>
      </c>
      <c r="G114" s="36"/>
    </row>
    <row r="115" spans="1:7" ht="33" customHeight="1">
      <c r="A115" s="14">
        <v>53</v>
      </c>
      <c r="B115" s="28" t="s">
        <v>131</v>
      </c>
      <c r="C115" s="28"/>
      <c r="D115" s="34" t="s">
        <v>128</v>
      </c>
      <c r="E115" s="34"/>
      <c r="F115" s="35">
        <v>823.63</v>
      </c>
      <c r="G115" s="36"/>
    </row>
    <row r="116" spans="1:7" ht="16.5" customHeight="1">
      <c r="A116" s="14">
        <v>54</v>
      </c>
      <c r="B116" s="28" t="s">
        <v>132</v>
      </c>
      <c r="C116" s="28"/>
      <c r="D116" s="34" t="s">
        <v>128</v>
      </c>
      <c r="E116" s="34"/>
      <c r="F116" s="35">
        <v>1470.64</v>
      </c>
      <c r="G116" s="36"/>
    </row>
    <row r="117" spans="1:7">
      <c r="A117" s="14">
        <v>55</v>
      </c>
      <c r="B117" s="28" t="s">
        <v>133</v>
      </c>
      <c r="C117" s="28"/>
      <c r="D117" s="34" t="s">
        <v>128</v>
      </c>
      <c r="E117" s="34"/>
      <c r="F117" s="35">
        <v>3151.99</v>
      </c>
      <c r="G117" s="36"/>
    </row>
    <row r="118" spans="1:7">
      <c r="A118" s="14">
        <v>56</v>
      </c>
      <c r="B118" s="28" t="s">
        <v>133</v>
      </c>
      <c r="C118" s="28"/>
      <c r="D118" s="34" t="s">
        <v>128</v>
      </c>
      <c r="E118" s="34"/>
      <c r="F118" s="35">
        <v>3355.09</v>
      </c>
      <c r="G118" s="36"/>
    </row>
    <row r="119" spans="1:7">
      <c r="A119" s="14">
        <v>57</v>
      </c>
      <c r="B119" s="28" t="s">
        <v>134</v>
      </c>
      <c r="C119" s="28"/>
      <c r="D119" s="34" t="s">
        <v>135</v>
      </c>
      <c r="E119" s="34"/>
      <c r="F119" s="35">
        <v>7743</v>
      </c>
      <c r="G119" s="36"/>
    </row>
    <row r="120" spans="1:7" ht="51.75" customHeight="1">
      <c r="A120" s="14">
        <v>58</v>
      </c>
      <c r="B120" s="28" t="s">
        <v>136</v>
      </c>
      <c r="C120" s="28"/>
      <c r="D120" s="34" t="s">
        <v>135</v>
      </c>
      <c r="E120" s="34"/>
      <c r="F120" s="35">
        <v>39.18</v>
      </c>
      <c r="G120" s="36"/>
    </row>
    <row r="121" spans="1:7" ht="48" customHeight="1">
      <c r="A121" s="14">
        <v>59</v>
      </c>
      <c r="B121" s="28" t="s">
        <v>137</v>
      </c>
      <c r="C121" s="28"/>
      <c r="D121" s="34" t="s">
        <v>135</v>
      </c>
      <c r="E121" s="34"/>
      <c r="F121" s="35">
        <v>39.18</v>
      </c>
      <c r="G121" s="36"/>
    </row>
    <row r="122" spans="1:7" ht="47.25" customHeight="1">
      <c r="A122" s="14">
        <v>60</v>
      </c>
      <c r="B122" s="28" t="s">
        <v>138</v>
      </c>
      <c r="C122" s="28"/>
      <c r="D122" s="34" t="s">
        <v>135</v>
      </c>
      <c r="E122" s="34"/>
      <c r="F122" s="35">
        <v>39.18</v>
      </c>
      <c r="G122" s="36"/>
    </row>
    <row r="123" spans="1:7" ht="51" customHeight="1">
      <c r="A123" s="14">
        <v>61</v>
      </c>
      <c r="B123" s="28" t="s">
        <v>139</v>
      </c>
      <c r="C123" s="28"/>
      <c r="D123" s="34" t="s">
        <v>135</v>
      </c>
      <c r="E123" s="34"/>
      <c r="F123" s="35">
        <v>73.38</v>
      </c>
      <c r="G123" s="36"/>
    </row>
    <row r="124" spans="1:7" ht="48" customHeight="1">
      <c r="A124" s="14">
        <v>62</v>
      </c>
      <c r="B124" s="28" t="s">
        <v>140</v>
      </c>
      <c r="C124" s="28"/>
      <c r="D124" s="34" t="s">
        <v>135</v>
      </c>
      <c r="E124" s="34"/>
      <c r="F124" s="35">
        <v>39.18</v>
      </c>
      <c r="G124" s="36"/>
    </row>
    <row r="125" spans="1:7" ht="34.5" customHeight="1">
      <c r="A125" s="14">
        <v>63</v>
      </c>
      <c r="B125" s="28" t="s">
        <v>141</v>
      </c>
      <c r="C125" s="28"/>
      <c r="D125" s="34" t="s">
        <v>135</v>
      </c>
      <c r="E125" s="34"/>
      <c r="F125" s="35">
        <v>249.48</v>
      </c>
      <c r="G125" s="36"/>
    </row>
    <row r="126" spans="1:7" ht="30.75" customHeight="1">
      <c r="A126" s="14">
        <v>64</v>
      </c>
      <c r="B126" s="28" t="s">
        <v>142</v>
      </c>
      <c r="C126" s="28"/>
      <c r="D126" s="34" t="s">
        <v>135</v>
      </c>
      <c r="E126" s="34"/>
      <c r="F126" s="35">
        <v>4214.45</v>
      </c>
      <c r="G126" s="36"/>
    </row>
    <row r="127" spans="1:7" ht="30.75" customHeight="1">
      <c r="A127" s="14">
        <v>65</v>
      </c>
      <c r="B127" s="28" t="s">
        <v>143</v>
      </c>
      <c r="C127" s="28"/>
      <c r="D127" s="34" t="s">
        <v>135</v>
      </c>
      <c r="E127" s="34"/>
      <c r="F127" s="35">
        <v>2413.16</v>
      </c>
      <c r="G127" s="36"/>
    </row>
    <row r="128" spans="1:7">
      <c r="A128" s="14">
        <v>66</v>
      </c>
      <c r="B128" s="28" t="s">
        <v>144</v>
      </c>
      <c r="C128" s="28"/>
      <c r="D128" s="34" t="s">
        <v>135</v>
      </c>
      <c r="E128" s="34"/>
      <c r="F128" s="35">
        <v>3012.82</v>
      </c>
      <c r="G128" s="36"/>
    </row>
    <row r="129" spans="1:7" ht="31.5" customHeight="1">
      <c r="A129" s="14">
        <v>67</v>
      </c>
      <c r="B129" s="28" t="s">
        <v>145</v>
      </c>
      <c r="C129" s="28"/>
      <c r="D129" s="34" t="s">
        <v>135</v>
      </c>
      <c r="E129" s="34"/>
      <c r="F129" s="35">
        <v>3099.24</v>
      </c>
      <c r="G129" s="36"/>
    </row>
    <row r="130" spans="1:7" ht="15.75" customHeight="1">
      <c r="A130" s="14">
        <v>68</v>
      </c>
      <c r="B130" s="28" t="s">
        <v>146</v>
      </c>
      <c r="C130" s="28"/>
      <c r="D130" s="34" t="s">
        <v>135</v>
      </c>
      <c r="E130" s="34"/>
      <c r="F130" s="35">
        <v>1244.42</v>
      </c>
      <c r="G130" s="36"/>
    </row>
    <row r="131" spans="1:7" ht="31.5" customHeight="1">
      <c r="A131" s="14">
        <v>69</v>
      </c>
      <c r="B131" s="28" t="s">
        <v>147</v>
      </c>
      <c r="C131" s="28"/>
      <c r="D131" s="34" t="s">
        <v>135</v>
      </c>
      <c r="E131" s="34"/>
      <c r="F131" s="35">
        <v>1179.42</v>
      </c>
      <c r="G131" s="36"/>
    </row>
    <row r="132" spans="1:7" ht="30.75" customHeight="1">
      <c r="A132" s="14">
        <v>70</v>
      </c>
      <c r="B132" s="28" t="s">
        <v>148</v>
      </c>
      <c r="C132" s="28"/>
      <c r="D132" s="34" t="s">
        <v>135</v>
      </c>
      <c r="E132" s="34"/>
      <c r="F132" s="35">
        <v>3673.06</v>
      </c>
      <c r="G132" s="36"/>
    </row>
    <row r="133" spans="1:7">
      <c r="A133" s="14">
        <v>71</v>
      </c>
      <c r="B133" s="28" t="s">
        <v>149</v>
      </c>
      <c r="C133" s="28"/>
      <c r="D133" s="34" t="s">
        <v>135</v>
      </c>
      <c r="E133" s="34"/>
      <c r="F133" s="35">
        <v>3206.95</v>
      </c>
      <c r="G133" s="36"/>
    </row>
    <row r="134" spans="1:7">
      <c r="A134" s="14">
        <v>72</v>
      </c>
      <c r="B134" s="28" t="s">
        <v>150</v>
      </c>
      <c r="C134" s="28"/>
      <c r="D134" s="34" t="s">
        <v>135</v>
      </c>
      <c r="E134" s="34"/>
      <c r="F134" s="35">
        <v>1434.48</v>
      </c>
      <c r="G134" s="36"/>
    </row>
    <row r="135" spans="1:7">
      <c r="A135" s="14">
        <v>73</v>
      </c>
      <c r="B135" s="28" t="s">
        <v>182</v>
      </c>
      <c r="C135" s="28"/>
      <c r="D135" s="34" t="s">
        <v>183</v>
      </c>
      <c r="E135" s="34"/>
      <c r="F135" s="35">
        <v>2691.95</v>
      </c>
      <c r="G135" s="36"/>
    </row>
    <row r="136" spans="1:7" ht="30.75" customHeight="1">
      <c r="A136" s="14">
        <v>74</v>
      </c>
      <c r="B136" s="28" t="s">
        <v>184</v>
      </c>
      <c r="C136" s="28"/>
      <c r="D136" s="34" t="s">
        <v>183</v>
      </c>
      <c r="E136" s="34"/>
      <c r="F136" s="35">
        <v>1382.44</v>
      </c>
      <c r="G136" s="36"/>
    </row>
    <row r="137" spans="1:7" ht="50.25" customHeight="1">
      <c r="A137" s="14">
        <v>75</v>
      </c>
      <c r="B137" s="28" t="s">
        <v>185</v>
      </c>
      <c r="C137" s="28"/>
      <c r="D137" s="34" t="s">
        <v>183</v>
      </c>
      <c r="E137" s="34"/>
      <c r="F137" s="35">
        <v>58.09</v>
      </c>
      <c r="G137" s="36"/>
    </row>
    <row r="138" spans="1:7" ht="50.25" customHeight="1">
      <c r="A138" s="14">
        <v>76</v>
      </c>
      <c r="B138" s="28" t="s">
        <v>186</v>
      </c>
      <c r="C138" s="28"/>
      <c r="D138" s="34" t="s">
        <v>183</v>
      </c>
      <c r="E138" s="34"/>
      <c r="F138" s="35">
        <v>45.21</v>
      </c>
      <c r="G138" s="36"/>
    </row>
    <row r="139" spans="1:7" ht="48.75" customHeight="1">
      <c r="A139" s="14">
        <v>77</v>
      </c>
      <c r="B139" s="28" t="s">
        <v>187</v>
      </c>
      <c r="C139" s="28"/>
      <c r="D139" s="34" t="s">
        <v>183</v>
      </c>
      <c r="E139" s="34"/>
      <c r="F139" s="35">
        <v>50.19</v>
      </c>
      <c r="G139" s="36"/>
    </row>
    <row r="140" spans="1:7">
      <c r="A140" s="10">
        <v>78</v>
      </c>
      <c r="B140" s="28" t="s">
        <v>188</v>
      </c>
      <c r="C140" s="28"/>
      <c r="D140" s="34" t="s">
        <v>183</v>
      </c>
      <c r="E140" s="34"/>
      <c r="F140" s="35">
        <v>731.73</v>
      </c>
      <c r="G140" s="36"/>
    </row>
    <row r="141" spans="1:7">
      <c r="A141" s="17">
        <v>79</v>
      </c>
      <c r="B141" s="28" t="s">
        <v>189</v>
      </c>
      <c r="C141" s="28"/>
      <c r="D141" s="34" t="s">
        <v>183</v>
      </c>
      <c r="E141" s="34"/>
      <c r="F141" s="35">
        <v>1186.46</v>
      </c>
      <c r="G141" s="36"/>
    </row>
    <row r="142" spans="1:7" ht="36.75" customHeight="1">
      <c r="A142" s="17">
        <v>80</v>
      </c>
      <c r="B142" s="28" t="s">
        <v>190</v>
      </c>
      <c r="C142" s="28"/>
      <c r="D142" s="34" t="s">
        <v>183</v>
      </c>
      <c r="E142" s="34"/>
      <c r="F142" s="35">
        <v>4315.8999999999996</v>
      </c>
      <c r="G142" s="36"/>
    </row>
    <row r="143" spans="1:7" ht="33" customHeight="1">
      <c r="A143" s="17">
        <v>81</v>
      </c>
      <c r="B143" s="28" t="s">
        <v>190</v>
      </c>
      <c r="C143" s="28"/>
      <c r="D143" s="34" t="s">
        <v>183</v>
      </c>
      <c r="E143" s="34"/>
      <c r="F143" s="35">
        <v>7515.11</v>
      </c>
      <c r="G143" s="36"/>
    </row>
    <row r="144" spans="1:7">
      <c r="A144" s="17">
        <v>82</v>
      </c>
      <c r="B144" s="28" t="s">
        <v>79</v>
      </c>
      <c r="C144" s="28"/>
      <c r="D144" s="34" t="s">
        <v>183</v>
      </c>
      <c r="E144" s="34"/>
      <c r="F144" s="35">
        <v>1186.46</v>
      </c>
      <c r="G144" s="36"/>
    </row>
    <row r="145" spans="1:7" ht="34.5" customHeight="1">
      <c r="A145" s="17">
        <v>83</v>
      </c>
      <c r="B145" s="28" t="s">
        <v>191</v>
      </c>
      <c r="C145" s="28"/>
      <c r="D145" s="34" t="s">
        <v>183</v>
      </c>
      <c r="E145" s="34"/>
      <c r="F145" s="35">
        <v>3071.18</v>
      </c>
      <c r="G145" s="36"/>
    </row>
    <row r="146" spans="1:7" ht="33.75" customHeight="1">
      <c r="A146" s="17">
        <v>84</v>
      </c>
      <c r="B146" s="28" t="s">
        <v>192</v>
      </c>
      <c r="C146" s="28"/>
      <c r="D146" s="34" t="s">
        <v>183</v>
      </c>
      <c r="E146" s="34"/>
      <c r="F146" s="35">
        <v>1762.53</v>
      </c>
      <c r="G146" s="36"/>
    </row>
    <row r="147" spans="1:7" ht="48" customHeight="1">
      <c r="A147" s="8"/>
      <c r="B147" s="25" t="s">
        <v>72</v>
      </c>
      <c r="C147" s="26"/>
      <c r="D147" s="27"/>
      <c r="E147" s="23"/>
      <c r="F147" s="22">
        <f>SUM(F63:G146)</f>
        <v>147674.69999999998</v>
      </c>
      <c r="G147" s="23"/>
    </row>
    <row r="149" spans="1:7">
      <c r="A149" s="1" t="s">
        <v>28</v>
      </c>
      <c r="D149" s="6">
        <f>2.1*H4*C6</f>
        <v>152651.016</v>
      </c>
      <c r="E149" s="1" t="s">
        <v>29</v>
      </c>
    </row>
    <row r="150" spans="1:7">
      <c r="A150" s="1" t="s">
        <v>30</v>
      </c>
      <c r="D150" s="6">
        <f>F157*5.3%</f>
        <v>43941.678310000003</v>
      </c>
      <c r="E150" s="1" t="s">
        <v>29</v>
      </c>
    </row>
    <row r="152" spans="1:7">
      <c r="A152" s="1" t="s">
        <v>43</v>
      </c>
    </row>
    <row r="153" spans="1:7">
      <c r="A153" s="1" t="s">
        <v>74</v>
      </c>
    </row>
    <row r="154" spans="1:7">
      <c r="B154" s="1" t="s">
        <v>42</v>
      </c>
      <c r="F154" s="6">
        <v>866488.21</v>
      </c>
      <c r="G154" s="1" t="s">
        <v>29</v>
      </c>
    </row>
    <row r="156" spans="1:7">
      <c r="A156" s="1" t="s">
        <v>31</v>
      </c>
    </row>
    <row r="157" spans="1:7">
      <c r="B157" s="1" t="s">
        <v>76</v>
      </c>
      <c r="F157" s="6">
        <v>829088.27</v>
      </c>
      <c r="G157" s="1" t="s">
        <v>29</v>
      </c>
    </row>
    <row r="158" spans="1:7">
      <c r="D158" s="6"/>
    </row>
    <row r="159" spans="1:7">
      <c r="A159" s="1" t="s">
        <v>206</v>
      </c>
      <c r="D159" s="6"/>
    </row>
    <row r="160" spans="1:7">
      <c r="A160" s="1" t="s">
        <v>77</v>
      </c>
      <c r="D160" s="6"/>
      <c r="F160" s="6">
        <v>37399.94</v>
      </c>
      <c r="G160" s="1" t="s">
        <v>29</v>
      </c>
    </row>
    <row r="161" spans="1:7">
      <c r="D161" s="6"/>
    </row>
    <row r="162" spans="1:7">
      <c r="A162" s="1" t="s">
        <v>207</v>
      </c>
      <c r="D162" s="6"/>
    </row>
    <row r="163" spans="1:7">
      <c r="A163" s="1" t="s">
        <v>208</v>
      </c>
      <c r="D163" s="6"/>
      <c r="F163" s="6">
        <v>80353.52</v>
      </c>
      <c r="G163" s="1" t="s">
        <v>29</v>
      </c>
    </row>
    <row r="165" spans="1:7">
      <c r="A165" s="1" t="s">
        <v>75</v>
      </c>
    </row>
    <row r="166" spans="1:7">
      <c r="B166" s="1" t="s">
        <v>41</v>
      </c>
      <c r="F166" s="6">
        <f>F58+F147+D149</f>
        <v>765050.94059931929</v>
      </c>
      <c r="G166" s="1" t="s">
        <v>29</v>
      </c>
    </row>
    <row r="168" spans="1:7" ht="30" customHeight="1">
      <c r="A168" s="1" t="s">
        <v>32</v>
      </c>
    </row>
    <row r="169" spans="1:7" ht="32.25" customHeight="1"/>
    <row r="170" spans="1:7" ht="28.5" customHeight="1">
      <c r="A170" s="7" t="s">
        <v>33</v>
      </c>
      <c r="B170" s="24" t="s">
        <v>34</v>
      </c>
      <c r="C170" s="24"/>
      <c r="D170" s="7" t="s">
        <v>35</v>
      </c>
      <c r="E170" s="24" t="s">
        <v>36</v>
      </c>
      <c r="F170" s="24"/>
      <c r="G170" s="7" t="s">
        <v>37</v>
      </c>
    </row>
    <row r="171" spans="1:7" ht="33.75" customHeight="1">
      <c r="A171" s="21" t="s">
        <v>38</v>
      </c>
      <c r="B171" s="20" t="s">
        <v>56</v>
      </c>
      <c r="C171" s="20"/>
      <c r="D171" s="9">
        <v>15</v>
      </c>
      <c r="E171" s="20" t="s">
        <v>58</v>
      </c>
      <c r="F171" s="20"/>
      <c r="G171" s="9">
        <v>14</v>
      </c>
    </row>
    <row r="172" spans="1:7" ht="43.5" customHeight="1">
      <c r="A172" s="21"/>
      <c r="B172" s="20" t="s">
        <v>44</v>
      </c>
      <c r="C172" s="20"/>
      <c r="D172" s="9">
        <v>8</v>
      </c>
      <c r="E172" s="20" t="s">
        <v>58</v>
      </c>
      <c r="F172" s="20"/>
      <c r="G172" s="9">
        <v>8</v>
      </c>
    </row>
    <row r="173" spans="1:7" ht="69" customHeight="1">
      <c r="A173" s="21"/>
      <c r="B173" s="20" t="s">
        <v>45</v>
      </c>
      <c r="C173" s="20"/>
      <c r="D173" s="9"/>
      <c r="E173" s="20" t="s">
        <v>58</v>
      </c>
      <c r="F173" s="20"/>
      <c r="G173" s="9"/>
    </row>
    <row r="174" spans="1:7" ht="37.5" customHeight="1">
      <c r="A174" s="9" t="s">
        <v>46</v>
      </c>
      <c r="B174" s="20" t="s">
        <v>47</v>
      </c>
      <c r="C174" s="20"/>
      <c r="D174" s="9"/>
      <c r="E174" s="20" t="s">
        <v>59</v>
      </c>
      <c r="F174" s="20"/>
      <c r="G174" s="9"/>
    </row>
    <row r="175" spans="1:7" ht="60" customHeight="1">
      <c r="A175" s="21" t="s">
        <v>48</v>
      </c>
      <c r="B175" s="20" t="s">
        <v>57</v>
      </c>
      <c r="C175" s="20"/>
      <c r="D175" s="9">
        <v>23</v>
      </c>
      <c r="E175" s="20" t="s">
        <v>60</v>
      </c>
      <c r="F175" s="20"/>
      <c r="G175" s="9">
        <v>23</v>
      </c>
    </row>
    <row r="176" spans="1:7" ht="33" customHeight="1">
      <c r="A176" s="21"/>
      <c r="B176" s="20" t="s">
        <v>49</v>
      </c>
      <c r="C176" s="20"/>
      <c r="D176" s="9">
        <v>4</v>
      </c>
      <c r="E176" s="20" t="s">
        <v>61</v>
      </c>
      <c r="F176" s="20"/>
      <c r="G176" s="9">
        <v>4</v>
      </c>
    </row>
    <row r="177" spans="1:7" ht="42.75" customHeight="1">
      <c r="A177" s="21"/>
      <c r="B177" s="20" t="s">
        <v>53</v>
      </c>
      <c r="C177" s="20"/>
      <c r="D177" s="9">
        <v>38</v>
      </c>
      <c r="E177" s="20" t="s">
        <v>62</v>
      </c>
      <c r="F177" s="20"/>
      <c r="G177" s="9">
        <v>38</v>
      </c>
    </row>
    <row r="178" spans="1:7" ht="36" customHeight="1">
      <c r="A178" s="21"/>
      <c r="B178" s="20" t="s">
        <v>54</v>
      </c>
      <c r="C178" s="20"/>
      <c r="D178" s="9">
        <v>2</v>
      </c>
      <c r="E178" s="20" t="s">
        <v>63</v>
      </c>
      <c r="F178" s="20"/>
      <c r="G178" s="9">
        <v>2</v>
      </c>
    </row>
    <row r="179" spans="1:7">
      <c r="A179" s="21"/>
      <c r="B179" s="20" t="s">
        <v>55</v>
      </c>
      <c r="C179" s="20"/>
      <c r="D179" s="9"/>
      <c r="E179" s="20" t="s">
        <v>64</v>
      </c>
      <c r="F179" s="20"/>
      <c r="G179" s="9"/>
    </row>
    <row r="180" spans="1:7">
      <c r="A180" s="21"/>
      <c r="B180" s="20" t="s">
        <v>50</v>
      </c>
      <c r="C180" s="20"/>
      <c r="D180" s="9"/>
      <c r="E180" s="20" t="s">
        <v>65</v>
      </c>
      <c r="F180" s="20"/>
      <c r="G180" s="9"/>
    </row>
    <row r="181" spans="1:7">
      <c r="A181" s="21"/>
      <c r="B181" s="20" t="s">
        <v>51</v>
      </c>
      <c r="C181" s="20"/>
      <c r="D181" s="9">
        <v>1</v>
      </c>
      <c r="E181" s="20" t="s">
        <v>60</v>
      </c>
      <c r="F181" s="20"/>
      <c r="G181" s="9">
        <v>1</v>
      </c>
    </row>
    <row r="182" spans="1:7">
      <c r="A182" s="21"/>
      <c r="B182" s="20" t="s">
        <v>52</v>
      </c>
      <c r="C182" s="20"/>
      <c r="D182" s="9">
        <v>7</v>
      </c>
      <c r="E182" s="20"/>
      <c r="F182" s="20"/>
      <c r="G182" s="9">
        <v>7</v>
      </c>
    </row>
    <row r="185" spans="1:7">
      <c r="A185" s="1" t="s">
        <v>68</v>
      </c>
      <c r="F185" s="1" t="s">
        <v>67</v>
      </c>
    </row>
    <row r="187" spans="1:7">
      <c r="A187" s="1" t="s">
        <v>71</v>
      </c>
      <c r="F187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347"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A24:B24"/>
    <mergeCell ref="C24:D24"/>
    <mergeCell ref="E24:F24"/>
    <mergeCell ref="C25:D25"/>
    <mergeCell ref="E25:F25"/>
    <mergeCell ref="C26:D26"/>
    <mergeCell ref="E26:F26"/>
    <mergeCell ref="F134:G134"/>
    <mergeCell ref="F135:G13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07:G107"/>
    <mergeCell ref="F108:G108"/>
    <mergeCell ref="F109:G109"/>
    <mergeCell ref="F110:G110"/>
    <mergeCell ref="F111:G111"/>
    <mergeCell ref="F112:G112"/>
    <mergeCell ref="F136:G136"/>
    <mergeCell ref="F137:G137"/>
    <mergeCell ref="F138:G138"/>
    <mergeCell ref="F139:G139"/>
    <mergeCell ref="F140:G140"/>
    <mergeCell ref="F146:G146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41:G141"/>
    <mergeCell ref="F142:G142"/>
    <mergeCell ref="F143:G143"/>
    <mergeCell ref="F144:G144"/>
    <mergeCell ref="F145:G145"/>
    <mergeCell ref="F113:G113"/>
    <mergeCell ref="F114:G114"/>
    <mergeCell ref="F115:G115"/>
    <mergeCell ref="F100:G100"/>
    <mergeCell ref="F101:G101"/>
    <mergeCell ref="F102:G102"/>
    <mergeCell ref="F103:G103"/>
    <mergeCell ref="F104:G104"/>
    <mergeCell ref="F105:G105"/>
    <mergeCell ref="F106:G106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74:G74"/>
    <mergeCell ref="F75:G75"/>
    <mergeCell ref="F76:G76"/>
    <mergeCell ref="F77:G77"/>
    <mergeCell ref="F78:G78"/>
    <mergeCell ref="F79:G79"/>
    <mergeCell ref="F80:G80"/>
    <mergeCell ref="F81:G81"/>
    <mergeCell ref="F66:G66"/>
    <mergeCell ref="F67:G67"/>
    <mergeCell ref="F68:G68"/>
    <mergeCell ref="F69:G69"/>
    <mergeCell ref="F70:G70"/>
    <mergeCell ref="F71:G71"/>
    <mergeCell ref="F72:G72"/>
    <mergeCell ref="F73:G73"/>
    <mergeCell ref="D134:E134"/>
    <mergeCell ref="D135:E135"/>
    <mergeCell ref="D136:E136"/>
    <mergeCell ref="D137:E137"/>
    <mergeCell ref="D138:E138"/>
    <mergeCell ref="D139:E139"/>
    <mergeCell ref="D140:E140"/>
    <mergeCell ref="D146:E146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41:E141"/>
    <mergeCell ref="D142:E142"/>
    <mergeCell ref="D143:E143"/>
    <mergeCell ref="D144:E144"/>
    <mergeCell ref="D145:E14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00:E100"/>
    <mergeCell ref="D101:E101"/>
    <mergeCell ref="D102:E102"/>
    <mergeCell ref="D103:E103"/>
    <mergeCell ref="D104:E104"/>
    <mergeCell ref="D105:E105"/>
    <mergeCell ref="D106:E106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74:E74"/>
    <mergeCell ref="D75:E75"/>
    <mergeCell ref="D76:E76"/>
    <mergeCell ref="D77:E77"/>
    <mergeCell ref="D78:E78"/>
    <mergeCell ref="D79:E79"/>
    <mergeCell ref="D80:E80"/>
    <mergeCell ref="D81:E81"/>
    <mergeCell ref="D66:E66"/>
    <mergeCell ref="D67:E67"/>
    <mergeCell ref="D68:E68"/>
    <mergeCell ref="D69:E69"/>
    <mergeCell ref="D70:E70"/>
    <mergeCell ref="D71:E71"/>
    <mergeCell ref="D72:E72"/>
    <mergeCell ref="D73:E73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18:D18"/>
    <mergeCell ref="E18:F18"/>
    <mergeCell ref="A19:D19"/>
    <mergeCell ref="E19:F19"/>
    <mergeCell ref="A20:D20"/>
    <mergeCell ref="E20:F20"/>
    <mergeCell ref="A21:D21"/>
    <mergeCell ref="E21:F21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7:C57"/>
    <mergeCell ref="D57:E57"/>
    <mergeCell ref="F57:G57"/>
    <mergeCell ref="B58:C58"/>
    <mergeCell ref="D58:E58"/>
    <mergeCell ref="F58:G58"/>
    <mergeCell ref="D63:E63"/>
    <mergeCell ref="D64:E64"/>
    <mergeCell ref="D65:E65"/>
    <mergeCell ref="F63:G63"/>
    <mergeCell ref="F64:G64"/>
    <mergeCell ref="F65:G65"/>
    <mergeCell ref="B66:C66"/>
    <mergeCell ref="B67:C67"/>
    <mergeCell ref="B68:C68"/>
    <mergeCell ref="B69:C69"/>
    <mergeCell ref="B70:C70"/>
    <mergeCell ref="B62:C62"/>
    <mergeCell ref="D62:E62"/>
    <mergeCell ref="F62:G62"/>
    <mergeCell ref="B63:C63"/>
    <mergeCell ref="B64:C64"/>
    <mergeCell ref="B65:C65"/>
    <mergeCell ref="B77:C77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  <mergeCell ref="B76:C76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110:C110"/>
    <mergeCell ref="B111:C111"/>
    <mergeCell ref="B112:C112"/>
    <mergeCell ref="B113:C113"/>
    <mergeCell ref="B114:C114"/>
    <mergeCell ref="B115:C11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40:C140"/>
    <mergeCell ref="B146:C146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41:C141"/>
    <mergeCell ref="B142:C142"/>
    <mergeCell ref="B143:C143"/>
    <mergeCell ref="B144:C144"/>
    <mergeCell ref="B145:C145"/>
    <mergeCell ref="F147:G147"/>
    <mergeCell ref="B170:C170"/>
    <mergeCell ref="E170:F170"/>
    <mergeCell ref="A171:A173"/>
    <mergeCell ref="B171:C171"/>
    <mergeCell ref="E171:F171"/>
    <mergeCell ref="B172:C172"/>
    <mergeCell ref="E172:F172"/>
    <mergeCell ref="B173:C173"/>
    <mergeCell ref="E173:F173"/>
    <mergeCell ref="B147:C147"/>
    <mergeCell ref="D147:E147"/>
    <mergeCell ref="B174:C174"/>
    <mergeCell ref="E174:F174"/>
    <mergeCell ref="A175:A182"/>
    <mergeCell ref="B175:C175"/>
    <mergeCell ref="E175:F175"/>
    <mergeCell ref="B176:C176"/>
    <mergeCell ref="E176:F176"/>
    <mergeCell ref="B177:C177"/>
    <mergeCell ref="E177:F177"/>
    <mergeCell ref="B181:C181"/>
    <mergeCell ref="E181:F181"/>
    <mergeCell ref="B182:C182"/>
    <mergeCell ref="E182:F182"/>
    <mergeCell ref="B178:C178"/>
    <mergeCell ref="E178:F178"/>
    <mergeCell ref="B179:C179"/>
    <mergeCell ref="E179:F179"/>
    <mergeCell ref="B180:C180"/>
    <mergeCell ref="E180:F18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2014-03-02T12:13:25Z</dcterms:modified>
</cp:coreProperties>
</file>