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1" i="11"/>
  <c r="G39"/>
  <c r="G37"/>
  <c r="G35"/>
  <c r="F43"/>
  <c r="E43"/>
  <c r="D43"/>
  <c r="B42"/>
  <c r="B41"/>
  <c r="B40"/>
  <c r="B39"/>
  <c r="B38"/>
  <c r="B37"/>
  <c r="B36"/>
  <c r="B35"/>
  <c r="F143"/>
  <c r="C6"/>
  <c r="F53" s="1"/>
  <c r="D145" l="1"/>
  <c r="G43"/>
  <c r="F55"/>
  <c r="F49"/>
  <c r="F52"/>
  <c r="F56"/>
  <c r="F50"/>
  <c r="D146"/>
  <c r="F57" l="1"/>
  <c r="F162" s="1"/>
</calcChain>
</file>

<file path=xl/sharedStrings.xml><?xml version="1.0" encoding="utf-8"?>
<sst xmlns="http://schemas.openxmlformats.org/spreadsheetml/2006/main" count="301" uniqueCount="182">
  <si>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</si>
  <si>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</si>
  <si>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</si>
  <si>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</si>
  <si>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</si>
  <si>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</si>
  <si>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</si>
  <si>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</si>
  <si>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</si>
  <si>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</si>
  <si>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</si>
  <si>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</si>
  <si>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</si>
  <si>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</si>
  <si>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</si>
  <si>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</si>
  <si>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</si>
  <si>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</si>
  <si>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</si>
  <si>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</si>
  <si>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</si>
  <si>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</si>
  <si>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</si>
  <si>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</si>
  <si>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</si>
  <si>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</si>
  <si>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</si>
  <si>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</si>
  <si>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</si>
  <si>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</si>
  <si>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</si>
  <si>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</si>
  <si>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</si>
  <si>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</si>
  <si>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</si>
  <si>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</si>
  <si>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</si>
  <si>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</si>
  <si>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</si>
  <si>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</si>
  <si>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</si>
  <si>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</si>
  <si>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</si>
  <si>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</si>
  <si>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</si>
  <si>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</si>
  <si>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</si>
  <si>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</si>
  <si>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</si>
  <si>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</si>
  <si>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</si>
  <si>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</si>
  <si>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</si>
  <si>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</si>
  <si>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</si>
  <si>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</si>
  <si>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</si>
  <si>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</si>
  <si>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</si>
  <si>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</si>
  <si>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</si>
  <si>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</si>
  <si>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</si>
  <si>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</si>
  <si>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</si>
  <si>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</si>
  <si>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</si>
  <si>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</si>
  <si>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</si>
  <si>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</si>
  <si>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</si>
  <si>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</si>
  <si>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</si>
  <si>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</si>
  <si>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</si>
  <si>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</si>
  <si>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</si>
  <si>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</si>
  <si>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34 по улице Октябрьская </t>
  </si>
  <si>
    <t>ремонт стояка канализации,закрепление стояков</t>
  </si>
  <si>
    <t>Январь</t>
  </si>
  <si>
    <t xml:space="preserve">подвал ремонт лежака ХВ,замена задвижки </t>
  </si>
  <si>
    <t>Февраль</t>
  </si>
  <si>
    <t>освобождение емкостей от талых вод</t>
  </si>
  <si>
    <t>освобождение емкостей от сточных вод</t>
  </si>
  <si>
    <t>Март</t>
  </si>
  <si>
    <t>подвал ремонт стояка ХВ,замена вентиля на стояке ХВ</t>
  </si>
  <si>
    <t>подвал ремонт стояка отопления</t>
  </si>
  <si>
    <t>кв.75 замена стояка ХВ</t>
  </si>
  <si>
    <t>ремонт лежака ХВ</t>
  </si>
  <si>
    <t>Апрель</t>
  </si>
  <si>
    <t>подвал замер лежака ХВ</t>
  </si>
  <si>
    <t>демонтаж розеток</t>
  </si>
  <si>
    <t>демонтаж эл.приборов с мест общего пользования</t>
  </si>
  <si>
    <t>демонтаж розеточных щитов</t>
  </si>
  <si>
    <t>Май</t>
  </si>
  <si>
    <t>подвал ремонт стояков и лежака ХВ</t>
  </si>
  <si>
    <t>кв.12а ремонт стояка ХВ</t>
  </si>
  <si>
    <t>кв.12а замена ввода</t>
  </si>
  <si>
    <t>кв.16 замена стояка ХВ</t>
  </si>
  <si>
    <t>Июнь</t>
  </si>
  <si>
    <t>подвал ремонт лежака канализации</t>
  </si>
  <si>
    <t>кв.35 замена стояка ХВ</t>
  </si>
  <si>
    <t>кв.77 замена стояка ливневой канализации</t>
  </si>
  <si>
    <t>ремонт освещения подвала,установка розеток</t>
  </si>
  <si>
    <t>Июль</t>
  </si>
  <si>
    <t>ремонт с/отопления</t>
  </si>
  <si>
    <t>подвал ремонт стояка ХВ</t>
  </si>
  <si>
    <t>Август</t>
  </si>
  <si>
    <t>Сентябрь</t>
  </si>
  <si>
    <t>ремонт эл.проводки в подъезде</t>
  </si>
  <si>
    <t>подвал ремонт лежака отопления</t>
  </si>
  <si>
    <t>кв.115 замена подводки отопления</t>
  </si>
  <si>
    <t xml:space="preserve">очистка крыши от снега </t>
  </si>
  <si>
    <t>осенний, весенний по мере необходимости</t>
  </si>
  <si>
    <t>по мере необходимости</t>
  </si>
  <si>
    <t>ремонт кладки стен и штукатурки пилонов</t>
  </si>
  <si>
    <t>Октябрь</t>
  </si>
  <si>
    <t>кв.136 ремонт мягкой кровли балкона</t>
  </si>
  <si>
    <t>ремонт лежака отопления</t>
  </si>
  <si>
    <t>подвал замена врезки на стояке ХВ</t>
  </si>
  <si>
    <t>кв.29 ремонт лежака отопления,замена врезки стояка отопления</t>
  </si>
  <si>
    <t>кв.29 замена стояка отопления</t>
  </si>
  <si>
    <t>ремонт освещения мест общего пользования</t>
  </si>
  <si>
    <t>кв.24 ввод в эксплуатацию прибора учета эл.энергии</t>
  </si>
  <si>
    <t>Ноябрь</t>
  </si>
  <si>
    <t>подъезд ремонт эл.проводки</t>
  </si>
  <si>
    <t>кв.94 ввод в эксплуатацию прибора учета эл.энергии</t>
  </si>
  <si>
    <t>подвал,эт.1,2 замена стояка ХВ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</si>
  <si>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</si>
  <si>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</si>
  <si>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</si>
  <si>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</si>
  <si>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</si>
  <si>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</si>
  <si>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</si>
  <si>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</si>
  <si>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</si>
  <si>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</si>
  <si>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</si>
  <si>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</si>
  <si>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</si>
  <si>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</si>
  <si>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</si>
  <si>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</si>
  <si>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</si>
  <si>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</si>
  <si>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</si>
  <si>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</si>
  <si>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</si>
  <si>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</si>
  <si>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</si>
  <si>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</si>
  <si>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</si>
  <si>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</si>
  <si>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29.08.2013г.</t>
  </si>
  <si>
    <t>18 от 13.01.2009г.</t>
  </si>
  <si>
    <t>ремонт щита этажного</t>
  </si>
  <si>
    <t>Декабрь</t>
  </si>
  <si>
    <t>кровля уборка мусора</t>
  </si>
  <si>
    <t>подвал прочистка засора канализации</t>
  </si>
  <si>
    <t>кв.102 замена стояка отопления,наладка с/отопления</t>
  </si>
  <si>
    <t>кв.38 наладка с/отопления</t>
  </si>
  <si>
    <t>подъезд ремонт освещения</t>
  </si>
  <si>
    <t>подъезд демонтаж эл.проводки</t>
  </si>
  <si>
    <t xml:space="preserve">подъезд монтаж и демонтаж эл.проводки </t>
  </si>
  <si>
    <t xml:space="preserve">подъезд ремонт эл.проводки </t>
  </si>
  <si>
    <t xml:space="preserve">подъезд ремонт освещения </t>
  </si>
  <si>
    <t>01.11.2012г.</t>
  </si>
  <si>
    <t>02.07.2012г.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</si>
  <si>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</si>
  <si>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</si>
  <si>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</si>
  <si>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</si>
  <si>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</si>
  <si>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</si>
  <si>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</si>
  <si>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замена гребенки ХВ</t>
  </si>
  <si>
    <t>кв.73, 152 ремонт мягкой кровли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</si>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</sst>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topLeftCell="A153" workbookViewId="0">
      <selection activeCell="A163" sqref="A163:XFD16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6" width="14" style="1" customWidth="1"/>
    <col min="7" max="7" width="12.85546875" style="1" customWidth="1"/>
    <col min="8" max="8" width="4.5703125" style="1" hidden="1" customWidth="1"/>
    <col min="9" max="16384" width="9.140625" style="1"/>
  </cols>
  <sheetData>
    <row r="1" spans="1:8">
      <c r="A1" s="43" t="s">
        <v>0</v>
      </c>
      <c r="B1" s="43"/>
      <c r="C1" s="43"/>
      <c r="D1" s="43"/>
      <c r="E1" s="43"/>
      <c r="F1" s="43"/>
      <c r="G1" s="43"/>
    </row>
    <row r="2" spans="1:8">
      <c r="A2" s="43" t="s">
        <v>5</v>
      </c>
      <c r="B2" s="43"/>
      <c r="C2" s="43"/>
      <c r="D2" s="43"/>
      <c r="E2" s="43"/>
      <c r="F2" s="43"/>
      <c r="G2" s="43"/>
    </row>
    <row r="3" spans="1:8">
      <c r="A3" s="43" t="s">
        <v>78</v>
      </c>
      <c r="B3" s="43"/>
      <c r="C3" s="43"/>
      <c r="D3" s="43"/>
      <c r="E3" s="43"/>
      <c r="F3" s="43"/>
      <c r="G3" s="43"/>
    </row>
    <row r="4" spans="1:8">
      <c r="A4" s="43" t="s">
        <v>73</v>
      </c>
      <c r="B4" s="43"/>
      <c r="C4" s="43"/>
      <c r="D4" s="43"/>
      <c r="E4" s="43"/>
      <c r="F4" s="43"/>
      <c r="G4" s="43"/>
      <c r="H4" s="11">
        <v>12</v>
      </c>
    </row>
    <row r="5" spans="1:8" ht="11.25" customHeight="1"/>
    <row r="6" spans="1:8">
      <c r="A6" s="1" t="s">
        <v>6</v>
      </c>
      <c r="C6" s="17">
        <f>D7+D8</f>
        <v>2443.33</v>
      </c>
      <c r="D6" s="1" t="s">
        <v>2</v>
      </c>
    </row>
    <row r="7" spans="1:8">
      <c r="A7" s="1" t="s">
        <v>129</v>
      </c>
      <c r="B7" s="1" t="s">
        <v>130</v>
      </c>
      <c r="C7" s="18"/>
      <c r="D7" s="1">
        <v>2443.33</v>
      </c>
      <c r="E7" s="1" t="s">
        <v>2</v>
      </c>
    </row>
    <row r="8" spans="1:8">
      <c r="B8" s="1" t="s">
        <v>131</v>
      </c>
      <c r="C8" s="18"/>
      <c r="D8" s="1">
        <v>0</v>
      </c>
      <c r="E8" s="1" t="s">
        <v>2</v>
      </c>
    </row>
    <row r="9" spans="1:8">
      <c r="A9" s="1" t="s">
        <v>132</v>
      </c>
      <c r="C9" s="1">
        <v>5</v>
      </c>
    </row>
    <row r="10" spans="1:8">
      <c r="A10" s="1" t="s">
        <v>133</v>
      </c>
      <c r="C10" s="1">
        <v>3</v>
      </c>
    </row>
    <row r="11" spans="1:8">
      <c r="A11" s="1" t="s">
        <v>134</v>
      </c>
      <c r="C11" s="1">
        <v>140</v>
      </c>
    </row>
    <row r="12" spans="1:8">
      <c r="A12" s="1" t="s">
        <v>135</v>
      </c>
      <c r="E12" s="1">
        <v>250</v>
      </c>
      <c r="F12" s="1" t="s">
        <v>2</v>
      </c>
    </row>
    <row r="13" spans="1:8">
      <c r="A13" s="1" t="s">
        <v>136</v>
      </c>
      <c r="B13" s="1">
        <v>1016.8</v>
      </c>
      <c r="C13" s="1" t="s">
        <v>2</v>
      </c>
    </row>
    <row r="14" spans="1:8">
      <c r="A14" s="1" t="s">
        <v>137</v>
      </c>
      <c r="D14" s="1">
        <v>1500</v>
      </c>
      <c r="E14" s="1" t="s">
        <v>2</v>
      </c>
    </row>
    <row r="16" spans="1:8">
      <c r="A16" s="1" t="s">
        <v>138</v>
      </c>
    </row>
    <row r="17" spans="1:6">
      <c r="A17" s="44" t="s">
        <v>139</v>
      </c>
      <c r="B17" s="44"/>
      <c r="C17" s="44"/>
      <c r="D17" s="44"/>
      <c r="E17" s="44" t="s">
        <v>140</v>
      </c>
      <c r="F17" s="44"/>
    </row>
    <row r="18" spans="1:6">
      <c r="A18" s="45" t="s">
        <v>141</v>
      </c>
      <c r="B18" s="45"/>
      <c r="C18" s="45"/>
      <c r="D18" s="45"/>
      <c r="E18" s="44" t="s">
        <v>169</v>
      </c>
      <c r="F18" s="44"/>
    </row>
    <row r="19" spans="1:6">
      <c r="A19" s="45" t="s">
        <v>142</v>
      </c>
      <c r="B19" s="45"/>
      <c r="C19" s="45"/>
      <c r="D19" s="45"/>
      <c r="E19" s="44" t="s">
        <v>168</v>
      </c>
      <c r="F19" s="44"/>
    </row>
    <row r="20" spans="1:6">
      <c r="A20" s="45" t="s">
        <v>143</v>
      </c>
      <c r="B20" s="45"/>
      <c r="C20" s="45"/>
      <c r="D20" s="45"/>
      <c r="E20" s="44" t="s">
        <v>155</v>
      </c>
      <c r="F20" s="44"/>
    </row>
    <row r="22" spans="1:6">
      <c r="A22" s="1" t="s">
        <v>144</v>
      </c>
    </row>
    <row r="23" spans="1:6" ht="31.5" customHeight="1">
      <c r="A23" s="46" t="s">
        <v>145</v>
      </c>
      <c r="B23" s="46"/>
      <c r="C23" s="46" t="s">
        <v>146</v>
      </c>
      <c r="D23" s="46"/>
      <c r="E23" s="46" t="s">
        <v>147</v>
      </c>
      <c r="F23" s="46"/>
    </row>
    <row r="24" spans="1:6">
      <c r="A24" s="19" t="s">
        <v>148</v>
      </c>
      <c r="B24" s="19"/>
      <c r="C24" s="44">
        <v>73</v>
      </c>
      <c r="D24" s="44"/>
      <c r="E24" s="44">
        <v>76</v>
      </c>
      <c r="F24" s="44"/>
    </row>
    <row r="25" spans="1:6">
      <c r="A25" s="19" t="s">
        <v>149</v>
      </c>
      <c r="B25" s="19"/>
      <c r="C25" s="44">
        <v>1</v>
      </c>
      <c r="D25" s="44"/>
      <c r="E25" s="44">
        <v>1</v>
      </c>
      <c r="F25" s="44"/>
    </row>
    <row r="27" spans="1:6">
      <c r="A27" s="1" t="s">
        <v>150</v>
      </c>
      <c r="C27" s="1" t="s">
        <v>156</v>
      </c>
    </row>
    <row r="29" spans="1:6">
      <c r="A29" s="1" t="s">
        <v>151</v>
      </c>
    </row>
    <row r="30" spans="1:6">
      <c r="B30" s="1" t="s">
        <v>152</v>
      </c>
      <c r="D30" s="1">
        <v>11.47</v>
      </c>
      <c r="E30" s="1" t="s">
        <v>153</v>
      </c>
    </row>
    <row r="31" spans="1:6">
      <c r="B31" s="1" t="s">
        <v>154</v>
      </c>
      <c r="D31" s="1">
        <v>12.85</v>
      </c>
      <c r="E31" s="1" t="s">
        <v>153</v>
      </c>
    </row>
    <row r="33" spans="1:10">
      <c r="A33" s="1" t="s">
        <v>1</v>
      </c>
    </row>
    <row r="34" spans="1:10" ht="98.25" customHeight="1">
      <c r="A34" s="23" t="s">
        <v>3</v>
      </c>
      <c r="B34" s="23" t="s">
        <v>170</v>
      </c>
      <c r="C34" s="23" t="s">
        <v>171</v>
      </c>
      <c r="D34" s="23" t="s">
        <v>172</v>
      </c>
      <c r="E34" s="23" t="s">
        <v>4</v>
      </c>
      <c r="F34" s="23" t="s">
        <v>173</v>
      </c>
      <c r="G34" s="23" t="s">
        <v>174</v>
      </c>
      <c r="H34" s="2"/>
      <c r="I34" s="2"/>
      <c r="J34" s="2"/>
    </row>
    <row r="35" spans="1:10">
      <c r="A35" s="47" t="s">
        <v>39</v>
      </c>
      <c r="B35" s="4">
        <f>D35/C35</f>
        <v>169416.2840466926</v>
      </c>
      <c r="C35" s="5">
        <v>2.57</v>
      </c>
      <c r="D35" s="5">
        <v>435399.85</v>
      </c>
      <c r="E35" s="5">
        <v>364.39</v>
      </c>
      <c r="F35" s="49">
        <v>812379.84</v>
      </c>
      <c r="G35" s="49">
        <f>D35+D36+E35+E36-F35</f>
        <v>122252.06999999995</v>
      </c>
    </row>
    <row r="36" spans="1:10">
      <c r="A36" s="48"/>
      <c r="B36" s="4">
        <f>D36/C36</f>
        <v>169036.51525423728</v>
      </c>
      <c r="C36" s="5">
        <v>2.95</v>
      </c>
      <c r="D36" s="5">
        <v>498657.72</v>
      </c>
      <c r="E36" s="5">
        <v>209.95</v>
      </c>
      <c r="F36" s="50"/>
      <c r="G36" s="50"/>
    </row>
    <row r="37" spans="1:10">
      <c r="A37" s="47" t="s">
        <v>40</v>
      </c>
      <c r="B37" s="4">
        <f t="shared" ref="B37:B42" si="0">D37/C37</f>
        <v>205.91006652819169</v>
      </c>
      <c r="C37" s="5">
        <v>1328.76</v>
      </c>
      <c r="D37" s="5">
        <v>273605.06</v>
      </c>
      <c r="E37" s="5"/>
      <c r="F37" s="49">
        <v>401814.1</v>
      </c>
      <c r="G37" s="49">
        <f t="shared" ref="G37" si="1">D37+D38+E37+E38-F37</f>
        <v>69374.680000000051</v>
      </c>
    </row>
    <row r="38" spans="1:10">
      <c r="A38" s="48"/>
      <c r="B38" s="4">
        <f t="shared" si="0"/>
        <v>131.49980699349103</v>
      </c>
      <c r="C38" s="5">
        <v>1502.54</v>
      </c>
      <c r="D38" s="5">
        <v>197583.72</v>
      </c>
      <c r="E38" s="5"/>
      <c r="F38" s="50"/>
      <c r="G38" s="50"/>
    </row>
    <row r="39" spans="1:10" ht="16.5" customHeight="1">
      <c r="A39" s="47" t="s">
        <v>175</v>
      </c>
      <c r="B39" s="4">
        <f t="shared" si="0"/>
        <v>6613.263414634147</v>
      </c>
      <c r="C39" s="5">
        <v>14.35</v>
      </c>
      <c r="D39" s="5">
        <v>94900.33</v>
      </c>
      <c r="E39" s="5">
        <v>725.13</v>
      </c>
      <c r="F39" s="49">
        <v>197723.64</v>
      </c>
      <c r="G39" s="49">
        <f t="shared" ref="G39" si="2">D39+D40+E39+E40-F39</f>
        <v>28865.570000000007</v>
      </c>
    </row>
    <row r="40" spans="1:10">
      <c r="A40" s="48"/>
      <c r="B40" s="4">
        <f t="shared" si="0"/>
        <v>7940.545344619105</v>
      </c>
      <c r="C40" s="5">
        <v>16.54</v>
      </c>
      <c r="D40" s="5">
        <v>131336.62</v>
      </c>
      <c r="E40" s="5">
        <v>-372.87</v>
      </c>
      <c r="F40" s="50"/>
      <c r="G40" s="50"/>
    </row>
    <row r="41" spans="1:10" ht="16.5" customHeight="1">
      <c r="A41" s="47" t="s">
        <v>176</v>
      </c>
      <c r="B41" s="4">
        <f t="shared" si="0"/>
        <v>6613.2341745966069</v>
      </c>
      <c r="C41" s="5">
        <v>24.17</v>
      </c>
      <c r="D41" s="5">
        <v>159841.87</v>
      </c>
      <c r="E41" s="5">
        <v>1222.29</v>
      </c>
      <c r="F41" s="49">
        <v>302469.98</v>
      </c>
      <c r="G41" s="49">
        <f t="shared" ref="G41" si="3">D41+D42+E41+E42-F41</f>
        <v>42856.700000000012</v>
      </c>
    </row>
    <row r="42" spans="1:10">
      <c r="A42" s="48"/>
      <c r="B42" s="4">
        <f t="shared" si="0"/>
        <v>6298.5061307901915</v>
      </c>
      <c r="C42" s="5">
        <v>29.36</v>
      </c>
      <c r="D42" s="5">
        <v>184924.14</v>
      </c>
      <c r="E42" s="5">
        <v>-661.62</v>
      </c>
      <c r="F42" s="50"/>
      <c r="G42" s="50"/>
    </row>
    <row r="43" spans="1:10">
      <c r="A43" s="3" t="s">
        <v>70</v>
      </c>
      <c r="B43" s="4"/>
      <c r="C43" s="5"/>
      <c r="D43" s="5">
        <f>SUM(D35:D42)</f>
        <v>1976249.31</v>
      </c>
      <c r="E43" s="5">
        <f>SUM(E35:E42)</f>
        <v>1487.27</v>
      </c>
      <c r="F43" s="5">
        <f>SUM(F35:F42)</f>
        <v>1714387.56</v>
      </c>
      <c r="G43" s="5">
        <f>SUM(G35:G42)</f>
        <v>263349.02</v>
      </c>
    </row>
    <row r="44" spans="1:10" ht="6" customHeight="1"/>
    <row r="46" spans="1:10">
      <c r="A46" s="1" t="s">
        <v>7</v>
      </c>
    </row>
    <row r="48" spans="1:10" ht="64.5" customHeight="1">
      <c r="A48" s="8" t="s">
        <v>8</v>
      </c>
      <c r="B48" s="37" t="s">
        <v>9</v>
      </c>
      <c r="C48" s="33"/>
      <c r="D48" s="37" t="s">
        <v>10</v>
      </c>
      <c r="E48" s="33"/>
      <c r="F48" s="37" t="s">
        <v>11</v>
      </c>
      <c r="G48" s="33"/>
    </row>
    <row r="49" spans="1:7" ht="50.25" customHeight="1">
      <c r="A49" s="8">
        <v>1</v>
      </c>
      <c r="B49" s="40" t="s">
        <v>12</v>
      </c>
      <c r="C49" s="40"/>
      <c r="D49" s="39" t="s">
        <v>13</v>
      </c>
      <c r="E49" s="39"/>
      <c r="F49" s="41">
        <f>0.54*H4*C6</f>
        <v>15832.778400000001</v>
      </c>
      <c r="G49" s="41"/>
    </row>
    <row r="50" spans="1:7" ht="31.5" customHeight="1">
      <c r="A50" s="8">
        <v>2</v>
      </c>
      <c r="B50" s="40" t="s">
        <v>14</v>
      </c>
      <c r="C50" s="40"/>
      <c r="D50" s="39" t="s">
        <v>13</v>
      </c>
      <c r="E50" s="39"/>
      <c r="F50" s="41">
        <f>1.71*H4*C6</f>
        <v>50137.131600000001</v>
      </c>
      <c r="G50" s="41"/>
    </row>
    <row r="51" spans="1:7">
      <c r="A51" s="12">
        <v>3</v>
      </c>
      <c r="B51" s="40" t="s">
        <v>15</v>
      </c>
      <c r="C51" s="40"/>
      <c r="D51" s="39" t="s">
        <v>16</v>
      </c>
      <c r="E51" s="39"/>
      <c r="F51" s="41"/>
      <c r="G51" s="41"/>
    </row>
    <row r="52" spans="1:7" ht="30" customHeight="1">
      <c r="A52" s="12">
        <v>4</v>
      </c>
      <c r="B52" s="40" t="s">
        <v>17</v>
      </c>
      <c r="C52" s="40"/>
      <c r="D52" s="39" t="s">
        <v>114</v>
      </c>
      <c r="E52" s="39"/>
      <c r="F52" s="41">
        <f>0.68*H4*C6</f>
        <v>19937.572799999998</v>
      </c>
      <c r="G52" s="41"/>
    </row>
    <row r="53" spans="1:7" ht="60" customHeight="1">
      <c r="A53" s="12">
        <v>5</v>
      </c>
      <c r="B53" s="40" t="s">
        <v>18</v>
      </c>
      <c r="C53" s="40"/>
      <c r="D53" s="39" t="s">
        <v>19</v>
      </c>
      <c r="E53" s="39"/>
      <c r="F53" s="41">
        <f>0.93*H4*C6</f>
        <v>27267.5628</v>
      </c>
      <c r="G53" s="41"/>
    </row>
    <row r="54" spans="1:7" ht="29.25" customHeight="1">
      <c r="A54" s="12">
        <v>6</v>
      </c>
      <c r="B54" s="40" t="s">
        <v>20</v>
      </c>
      <c r="C54" s="40"/>
      <c r="D54" s="39" t="s">
        <v>66</v>
      </c>
      <c r="E54" s="39"/>
      <c r="F54" s="41"/>
      <c r="G54" s="41"/>
    </row>
    <row r="55" spans="1:7" ht="29.25" customHeight="1">
      <c r="A55" s="12">
        <v>7</v>
      </c>
      <c r="B55" s="40" t="s">
        <v>21</v>
      </c>
      <c r="C55" s="40"/>
      <c r="D55" s="39" t="s">
        <v>66</v>
      </c>
      <c r="E55" s="39"/>
      <c r="F55" s="41">
        <f>2.20416666666*H4*C6</f>
        <v>64626.078499804527</v>
      </c>
      <c r="G55" s="41"/>
    </row>
    <row r="56" spans="1:7" ht="46.5" customHeight="1">
      <c r="A56" s="12">
        <v>8</v>
      </c>
      <c r="B56" s="40" t="s">
        <v>22</v>
      </c>
      <c r="C56" s="40"/>
      <c r="D56" s="39" t="s">
        <v>115</v>
      </c>
      <c r="E56" s="39"/>
      <c r="F56" s="41">
        <f>0.2525*H4*C6</f>
        <v>7403.2899000000007</v>
      </c>
      <c r="G56" s="41"/>
    </row>
    <row r="57" spans="1:7" ht="31.5" customHeight="1">
      <c r="A57" s="8"/>
      <c r="B57" s="40" t="s">
        <v>23</v>
      </c>
      <c r="C57" s="40"/>
      <c r="D57" s="39"/>
      <c r="E57" s="39"/>
      <c r="F57" s="41">
        <f>SUM(F49:G56)</f>
        <v>185204.41399980453</v>
      </c>
      <c r="G57" s="41"/>
    </row>
    <row r="59" spans="1:7">
      <c r="A59" s="1" t="s">
        <v>24</v>
      </c>
    </row>
    <row r="61" spans="1:7" ht="44.25" customHeight="1">
      <c r="A61" s="8" t="s">
        <v>8</v>
      </c>
      <c r="B61" s="39" t="s">
        <v>25</v>
      </c>
      <c r="C61" s="39"/>
      <c r="D61" s="37" t="s">
        <v>26</v>
      </c>
      <c r="E61" s="33"/>
      <c r="F61" s="37" t="s">
        <v>27</v>
      </c>
      <c r="G61" s="33"/>
    </row>
    <row r="62" spans="1:7" ht="47.25" customHeight="1">
      <c r="A62" s="8">
        <v>1</v>
      </c>
      <c r="B62" s="38" t="s">
        <v>79</v>
      </c>
      <c r="C62" s="38"/>
      <c r="D62" s="42" t="s">
        <v>80</v>
      </c>
      <c r="E62" s="42"/>
      <c r="F62" s="28">
        <v>5485.41</v>
      </c>
      <c r="G62" s="29"/>
    </row>
    <row r="63" spans="1:7" ht="30.75" customHeight="1">
      <c r="A63" s="8">
        <v>2</v>
      </c>
      <c r="B63" s="38" t="s">
        <v>81</v>
      </c>
      <c r="C63" s="38"/>
      <c r="D63" s="42" t="s">
        <v>80</v>
      </c>
      <c r="E63" s="42"/>
      <c r="F63" s="28">
        <v>4963.1899999999996</v>
      </c>
      <c r="G63" s="29"/>
    </row>
    <row r="64" spans="1:7" ht="16.5" customHeight="1">
      <c r="A64" s="10">
        <v>3</v>
      </c>
      <c r="B64" s="38" t="s">
        <v>177</v>
      </c>
      <c r="C64" s="38"/>
      <c r="D64" s="42" t="s">
        <v>80</v>
      </c>
      <c r="E64" s="42"/>
      <c r="F64" s="28">
        <v>4562.8</v>
      </c>
      <c r="G64" s="29"/>
    </row>
    <row r="65" spans="1:7">
      <c r="A65" s="10">
        <v>4</v>
      </c>
      <c r="B65" s="38" t="s">
        <v>163</v>
      </c>
      <c r="C65" s="38"/>
      <c r="D65" s="42" t="s">
        <v>80</v>
      </c>
      <c r="E65" s="42"/>
      <c r="F65" s="28">
        <v>632.91999999999996</v>
      </c>
      <c r="G65" s="29"/>
    </row>
    <row r="66" spans="1:7" ht="18" customHeight="1">
      <c r="A66" s="10">
        <v>5</v>
      </c>
      <c r="B66" s="38" t="s">
        <v>113</v>
      </c>
      <c r="C66" s="38"/>
      <c r="D66" s="42" t="s">
        <v>80</v>
      </c>
      <c r="E66" s="42"/>
      <c r="F66" s="28">
        <v>4744</v>
      </c>
      <c r="G66" s="29"/>
    </row>
    <row r="67" spans="1:7" ht="33" customHeight="1">
      <c r="A67" s="10">
        <v>6</v>
      </c>
      <c r="B67" s="38" t="s">
        <v>126</v>
      </c>
      <c r="C67" s="38"/>
      <c r="D67" s="42" t="s">
        <v>82</v>
      </c>
      <c r="E67" s="42"/>
      <c r="F67" s="28">
        <v>2793.27</v>
      </c>
      <c r="G67" s="29"/>
    </row>
    <row r="68" spans="1:7" ht="30" customHeight="1">
      <c r="A68" s="10">
        <v>7</v>
      </c>
      <c r="B68" s="38" t="s">
        <v>126</v>
      </c>
      <c r="C68" s="38"/>
      <c r="D68" s="42" t="s">
        <v>82</v>
      </c>
      <c r="E68" s="42"/>
      <c r="F68" s="28">
        <v>1131.56</v>
      </c>
      <c r="G68" s="29"/>
    </row>
    <row r="69" spans="1:7" ht="33" customHeight="1">
      <c r="A69" s="10">
        <v>8</v>
      </c>
      <c r="B69" s="38" t="s">
        <v>164</v>
      </c>
      <c r="C69" s="38"/>
      <c r="D69" s="42" t="s">
        <v>82</v>
      </c>
      <c r="E69" s="42"/>
      <c r="F69" s="28">
        <v>1335.73</v>
      </c>
      <c r="G69" s="29"/>
    </row>
    <row r="70" spans="1:7" ht="31.5" customHeight="1">
      <c r="A70" s="10">
        <v>9</v>
      </c>
      <c r="B70" s="38" t="s">
        <v>165</v>
      </c>
      <c r="C70" s="38"/>
      <c r="D70" s="42" t="s">
        <v>82</v>
      </c>
      <c r="E70" s="42"/>
      <c r="F70" s="28">
        <v>2472.02</v>
      </c>
      <c r="G70" s="29"/>
    </row>
    <row r="71" spans="1:7" ht="31.5" customHeight="1">
      <c r="A71" s="10">
        <v>10</v>
      </c>
      <c r="B71" s="38" t="s">
        <v>83</v>
      </c>
      <c r="C71" s="38"/>
      <c r="D71" s="42" t="s">
        <v>82</v>
      </c>
      <c r="E71" s="42"/>
      <c r="F71" s="28">
        <v>1000.68</v>
      </c>
      <c r="G71" s="29"/>
    </row>
    <row r="72" spans="1:7" ht="33" customHeight="1">
      <c r="A72" s="10">
        <v>11</v>
      </c>
      <c r="B72" s="38" t="s">
        <v>83</v>
      </c>
      <c r="C72" s="38"/>
      <c r="D72" s="42" t="s">
        <v>82</v>
      </c>
      <c r="E72" s="42"/>
      <c r="F72" s="28">
        <v>1248.45</v>
      </c>
      <c r="G72" s="29"/>
    </row>
    <row r="73" spans="1:7" ht="31.5" customHeight="1">
      <c r="A73" s="10">
        <v>12</v>
      </c>
      <c r="B73" s="38" t="s">
        <v>83</v>
      </c>
      <c r="C73" s="38"/>
      <c r="D73" s="42" t="s">
        <v>82</v>
      </c>
      <c r="E73" s="42"/>
      <c r="F73" s="28">
        <v>1000.68</v>
      </c>
      <c r="G73" s="29"/>
    </row>
    <row r="74" spans="1:7" ht="33" customHeight="1">
      <c r="A74" s="10">
        <v>13</v>
      </c>
      <c r="B74" s="38" t="s">
        <v>83</v>
      </c>
      <c r="C74" s="38"/>
      <c r="D74" s="42" t="s">
        <v>82</v>
      </c>
      <c r="E74" s="42"/>
      <c r="F74" s="28">
        <v>1000.68</v>
      </c>
      <c r="G74" s="29"/>
    </row>
    <row r="75" spans="1:7" ht="30.75" customHeight="1">
      <c r="A75" s="10">
        <v>14</v>
      </c>
      <c r="B75" s="38" t="s">
        <v>84</v>
      </c>
      <c r="C75" s="38"/>
      <c r="D75" s="42" t="s">
        <v>85</v>
      </c>
      <c r="E75" s="42"/>
      <c r="F75" s="28">
        <v>1326.63</v>
      </c>
      <c r="G75" s="29"/>
    </row>
    <row r="76" spans="1:7" ht="30.75" customHeight="1">
      <c r="A76" s="10">
        <v>15</v>
      </c>
      <c r="B76" s="38" t="s">
        <v>84</v>
      </c>
      <c r="C76" s="38"/>
      <c r="D76" s="42" t="s">
        <v>85</v>
      </c>
      <c r="E76" s="42"/>
      <c r="F76" s="28">
        <v>2019.91</v>
      </c>
      <c r="G76" s="29"/>
    </row>
    <row r="77" spans="1:7" ht="32.25" customHeight="1">
      <c r="A77" s="10">
        <v>16</v>
      </c>
      <c r="B77" s="38" t="s">
        <v>83</v>
      </c>
      <c r="C77" s="38"/>
      <c r="D77" s="42" t="s">
        <v>85</v>
      </c>
      <c r="E77" s="42"/>
      <c r="F77" s="28">
        <v>504.97</v>
      </c>
      <c r="G77" s="29"/>
    </row>
    <row r="78" spans="1:7" ht="30.75" customHeight="1">
      <c r="A78" s="10">
        <v>17</v>
      </c>
      <c r="B78" s="38" t="s">
        <v>83</v>
      </c>
      <c r="C78" s="38"/>
      <c r="D78" s="42" t="s">
        <v>85</v>
      </c>
      <c r="E78" s="42"/>
      <c r="F78" s="28">
        <v>1078.8699999999999</v>
      </c>
      <c r="G78" s="29"/>
    </row>
    <row r="79" spans="1:7" ht="32.25" customHeight="1">
      <c r="A79" s="10">
        <v>18</v>
      </c>
      <c r="B79" s="38" t="s">
        <v>83</v>
      </c>
      <c r="C79" s="38"/>
      <c r="D79" s="42" t="s">
        <v>85</v>
      </c>
      <c r="E79" s="42"/>
      <c r="F79" s="28">
        <v>1009.95</v>
      </c>
      <c r="G79" s="29"/>
    </row>
    <row r="80" spans="1:7" ht="31.5" customHeight="1">
      <c r="A80" s="10">
        <v>19</v>
      </c>
      <c r="B80" s="38" t="s">
        <v>83</v>
      </c>
      <c r="C80" s="38"/>
      <c r="D80" s="42" t="s">
        <v>85</v>
      </c>
      <c r="E80" s="42"/>
      <c r="F80" s="28">
        <v>1009.95</v>
      </c>
      <c r="G80" s="29"/>
    </row>
    <row r="81" spans="1:7" ht="32.25" customHeight="1">
      <c r="A81" s="10">
        <v>20</v>
      </c>
      <c r="B81" s="38" t="s">
        <v>83</v>
      </c>
      <c r="C81" s="38"/>
      <c r="D81" s="42" t="s">
        <v>85</v>
      </c>
      <c r="E81" s="42"/>
      <c r="F81" s="28">
        <v>803.83</v>
      </c>
      <c r="G81" s="29"/>
    </row>
    <row r="82" spans="1:7" ht="31.5" customHeight="1">
      <c r="A82" s="10">
        <v>21</v>
      </c>
      <c r="B82" s="38" t="s">
        <v>83</v>
      </c>
      <c r="C82" s="38"/>
      <c r="D82" s="42" t="s">
        <v>85</v>
      </c>
      <c r="E82" s="42"/>
      <c r="F82" s="28">
        <v>803.83</v>
      </c>
      <c r="G82" s="29"/>
    </row>
    <row r="83" spans="1:7" ht="33.75" customHeight="1">
      <c r="A83" s="10">
        <v>22</v>
      </c>
      <c r="B83" s="38" t="s">
        <v>83</v>
      </c>
      <c r="C83" s="38"/>
      <c r="D83" s="42" t="s">
        <v>85</v>
      </c>
      <c r="E83" s="42"/>
      <c r="F83" s="28">
        <v>1009.95</v>
      </c>
      <c r="G83" s="29"/>
    </row>
    <row r="84" spans="1:7" ht="47.25" customHeight="1">
      <c r="A84" s="10">
        <v>23</v>
      </c>
      <c r="B84" s="38" t="s">
        <v>86</v>
      </c>
      <c r="C84" s="38"/>
      <c r="D84" s="42" t="s">
        <v>85</v>
      </c>
      <c r="E84" s="42"/>
      <c r="F84" s="28">
        <v>5107.18</v>
      </c>
      <c r="G84" s="29"/>
    </row>
    <row r="85" spans="1:7" ht="30.75" customHeight="1">
      <c r="A85" s="10">
        <v>24</v>
      </c>
      <c r="B85" s="38" t="s">
        <v>87</v>
      </c>
      <c r="C85" s="38"/>
      <c r="D85" s="42" t="s">
        <v>85</v>
      </c>
      <c r="E85" s="42"/>
      <c r="F85" s="28">
        <v>2574.1</v>
      </c>
      <c r="G85" s="29"/>
    </row>
    <row r="86" spans="1:7" ht="15" customHeight="1">
      <c r="A86" s="10">
        <v>25</v>
      </c>
      <c r="B86" s="38" t="s">
        <v>88</v>
      </c>
      <c r="C86" s="38"/>
      <c r="D86" s="42" t="s">
        <v>85</v>
      </c>
      <c r="E86" s="42"/>
      <c r="F86" s="28">
        <v>3470.86</v>
      </c>
      <c r="G86" s="29"/>
    </row>
    <row r="87" spans="1:7" ht="33" customHeight="1">
      <c r="A87" s="10">
        <v>26</v>
      </c>
      <c r="B87" s="38" t="s">
        <v>166</v>
      </c>
      <c r="C87" s="38"/>
      <c r="D87" s="42" t="s">
        <v>85</v>
      </c>
      <c r="E87" s="42"/>
      <c r="F87" s="28">
        <v>227.9</v>
      </c>
      <c r="G87" s="29"/>
    </row>
    <row r="88" spans="1:7">
      <c r="A88" s="10">
        <v>27</v>
      </c>
      <c r="B88" s="38" t="s">
        <v>163</v>
      </c>
      <c r="C88" s="38"/>
      <c r="D88" s="42" t="s">
        <v>85</v>
      </c>
      <c r="E88" s="42"/>
      <c r="F88" s="28">
        <v>1981.04</v>
      </c>
      <c r="G88" s="29"/>
    </row>
    <row r="89" spans="1:7">
      <c r="A89" s="10">
        <v>28</v>
      </c>
      <c r="B89" s="38" t="s">
        <v>163</v>
      </c>
      <c r="C89" s="38"/>
      <c r="D89" s="42" t="s">
        <v>85</v>
      </c>
      <c r="E89" s="42"/>
      <c r="F89" s="28">
        <v>531.15</v>
      </c>
      <c r="G89" s="29"/>
    </row>
    <row r="90" spans="1:7" ht="18" customHeight="1">
      <c r="A90" s="10">
        <v>29</v>
      </c>
      <c r="B90" s="38" t="s">
        <v>89</v>
      </c>
      <c r="C90" s="38"/>
      <c r="D90" s="42" t="s">
        <v>90</v>
      </c>
      <c r="E90" s="42"/>
      <c r="F90" s="28">
        <v>2316.7600000000002</v>
      </c>
      <c r="G90" s="29"/>
    </row>
    <row r="91" spans="1:7" ht="16.5" customHeight="1">
      <c r="A91" s="10">
        <v>30</v>
      </c>
      <c r="B91" s="38" t="s">
        <v>91</v>
      </c>
      <c r="C91" s="38"/>
      <c r="D91" s="42" t="s">
        <v>90</v>
      </c>
      <c r="E91" s="42"/>
      <c r="F91" s="28">
        <v>963.58</v>
      </c>
      <c r="G91" s="29"/>
    </row>
    <row r="92" spans="1:7" ht="15.75" customHeight="1">
      <c r="A92" s="10">
        <v>31</v>
      </c>
      <c r="B92" s="38" t="s">
        <v>92</v>
      </c>
      <c r="C92" s="38"/>
      <c r="D92" s="42" t="s">
        <v>90</v>
      </c>
      <c r="E92" s="42"/>
      <c r="F92" s="28">
        <v>1779.34</v>
      </c>
      <c r="G92" s="29"/>
    </row>
    <row r="93" spans="1:7" ht="30.75" customHeight="1">
      <c r="A93" s="10">
        <v>32</v>
      </c>
      <c r="B93" s="38" t="s">
        <v>93</v>
      </c>
      <c r="C93" s="38"/>
      <c r="D93" s="42" t="s">
        <v>90</v>
      </c>
      <c r="E93" s="42"/>
      <c r="F93" s="28">
        <v>1779.34</v>
      </c>
      <c r="G93" s="29"/>
    </row>
    <row r="94" spans="1:7" ht="33.75" customHeight="1">
      <c r="A94" s="10">
        <v>33</v>
      </c>
      <c r="B94" s="38" t="s">
        <v>166</v>
      </c>
      <c r="C94" s="38"/>
      <c r="D94" s="42" t="s">
        <v>90</v>
      </c>
      <c r="E94" s="42"/>
      <c r="F94" s="28">
        <v>1779.34</v>
      </c>
      <c r="G94" s="29"/>
    </row>
    <row r="95" spans="1:7" ht="33.75" customHeight="1">
      <c r="A95" s="10">
        <v>34</v>
      </c>
      <c r="B95" s="38" t="s">
        <v>94</v>
      </c>
      <c r="C95" s="38"/>
      <c r="D95" s="42" t="s">
        <v>90</v>
      </c>
      <c r="E95" s="42"/>
      <c r="F95" s="28">
        <v>1779.34</v>
      </c>
      <c r="G95" s="29"/>
    </row>
    <row r="96" spans="1:7" ht="32.25" customHeight="1">
      <c r="A96" s="10">
        <v>35</v>
      </c>
      <c r="B96" s="38" t="s">
        <v>166</v>
      </c>
      <c r="C96" s="38"/>
      <c r="D96" s="42" t="s">
        <v>90</v>
      </c>
      <c r="E96" s="42"/>
      <c r="F96" s="28">
        <v>1334.5</v>
      </c>
      <c r="G96" s="29"/>
    </row>
    <row r="97" spans="1:7">
      <c r="A97" s="10">
        <v>36</v>
      </c>
      <c r="B97" s="38" t="s">
        <v>163</v>
      </c>
      <c r="C97" s="38"/>
      <c r="D97" s="42" t="s">
        <v>90</v>
      </c>
      <c r="E97" s="42"/>
      <c r="F97" s="28">
        <v>2669.01</v>
      </c>
      <c r="G97" s="29"/>
    </row>
    <row r="98" spans="1:7">
      <c r="A98" s="10">
        <v>37</v>
      </c>
      <c r="B98" s="38" t="s">
        <v>163</v>
      </c>
      <c r="C98" s="38"/>
      <c r="D98" s="42" t="s">
        <v>90</v>
      </c>
      <c r="E98" s="42"/>
      <c r="F98" s="28">
        <v>2485.8000000000002</v>
      </c>
      <c r="G98" s="29"/>
    </row>
    <row r="99" spans="1:7" ht="32.25" customHeight="1">
      <c r="A99" s="10">
        <v>38</v>
      </c>
      <c r="B99" s="38" t="s">
        <v>83</v>
      </c>
      <c r="C99" s="38"/>
      <c r="D99" s="42" t="s">
        <v>90</v>
      </c>
      <c r="E99" s="42"/>
      <c r="F99" s="28">
        <v>1083.17</v>
      </c>
      <c r="G99" s="29"/>
    </row>
    <row r="100" spans="1:7" ht="33" customHeight="1">
      <c r="A100" s="10">
        <v>39</v>
      </c>
      <c r="B100" s="38" t="s">
        <v>83</v>
      </c>
      <c r="C100" s="38"/>
      <c r="D100" s="42" t="s">
        <v>90</v>
      </c>
      <c r="E100" s="42"/>
      <c r="F100" s="28">
        <v>1289.29</v>
      </c>
      <c r="G100" s="29"/>
    </row>
    <row r="101" spans="1:7" ht="33.75" customHeight="1">
      <c r="A101" s="10">
        <v>40</v>
      </c>
      <c r="B101" s="38" t="s">
        <v>83</v>
      </c>
      <c r="C101" s="38"/>
      <c r="D101" s="42" t="s">
        <v>90</v>
      </c>
      <c r="E101" s="42"/>
      <c r="F101" s="28">
        <v>1289.29</v>
      </c>
      <c r="G101" s="29"/>
    </row>
    <row r="102" spans="1:7" ht="33.75" customHeight="1">
      <c r="A102" s="10">
        <v>41</v>
      </c>
      <c r="B102" s="38" t="s">
        <v>84</v>
      </c>
      <c r="C102" s="38"/>
      <c r="D102" s="42" t="s">
        <v>90</v>
      </c>
      <c r="E102" s="42"/>
      <c r="F102" s="28">
        <v>1289.29</v>
      </c>
      <c r="G102" s="29"/>
    </row>
    <row r="103" spans="1:7" ht="34.5" customHeight="1">
      <c r="A103" s="10">
        <v>42</v>
      </c>
      <c r="B103" s="38" t="s">
        <v>83</v>
      </c>
      <c r="C103" s="38"/>
      <c r="D103" s="42" t="s">
        <v>90</v>
      </c>
      <c r="E103" s="42"/>
      <c r="F103" s="28">
        <v>1315.58</v>
      </c>
      <c r="G103" s="29"/>
    </row>
    <row r="104" spans="1:7" ht="33" customHeight="1">
      <c r="A104" s="10">
        <v>43</v>
      </c>
      <c r="B104" s="38" t="s">
        <v>178</v>
      </c>
      <c r="C104" s="38"/>
      <c r="D104" s="42" t="s">
        <v>95</v>
      </c>
      <c r="E104" s="42"/>
      <c r="F104" s="28">
        <v>86052</v>
      </c>
      <c r="G104" s="29"/>
    </row>
    <row r="105" spans="1:7" ht="32.25" customHeight="1">
      <c r="A105" s="10">
        <v>44</v>
      </c>
      <c r="B105" s="38" t="s">
        <v>96</v>
      </c>
      <c r="C105" s="38"/>
      <c r="D105" s="42" t="s">
        <v>95</v>
      </c>
      <c r="E105" s="42"/>
      <c r="F105" s="28">
        <v>2218.63</v>
      </c>
      <c r="G105" s="29"/>
    </row>
    <row r="106" spans="1:7" ht="20.25" customHeight="1">
      <c r="A106" s="10">
        <v>45</v>
      </c>
      <c r="B106" s="38" t="s">
        <v>97</v>
      </c>
      <c r="C106" s="38"/>
      <c r="D106" s="42" t="s">
        <v>95</v>
      </c>
      <c r="E106" s="42"/>
      <c r="F106" s="28">
        <v>1863.71</v>
      </c>
      <c r="G106" s="29"/>
    </row>
    <row r="107" spans="1:7" ht="33.75" customHeight="1">
      <c r="A107" s="10">
        <v>46</v>
      </c>
      <c r="B107" s="38" t="s">
        <v>110</v>
      </c>
      <c r="C107" s="38"/>
      <c r="D107" s="42" t="s">
        <v>95</v>
      </c>
      <c r="E107" s="42"/>
      <c r="F107" s="28">
        <v>489.5</v>
      </c>
      <c r="G107" s="29"/>
    </row>
    <row r="108" spans="1:7" ht="15.75" customHeight="1">
      <c r="A108" s="10">
        <v>47</v>
      </c>
      <c r="B108" s="38" t="s">
        <v>98</v>
      </c>
      <c r="C108" s="38"/>
      <c r="D108" s="42" t="s">
        <v>95</v>
      </c>
      <c r="E108" s="42"/>
      <c r="F108" s="28">
        <v>1958</v>
      </c>
      <c r="G108" s="29"/>
    </row>
    <row r="109" spans="1:7" ht="18" customHeight="1">
      <c r="A109" s="10">
        <v>48</v>
      </c>
      <c r="B109" s="38" t="s">
        <v>99</v>
      </c>
      <c r="C109" s="38"/>
      <c r="D109" s="42" t="s">
        <v>100</v>
      </c>
      <c r="E109" s="42"/>
      <c r="F109" s="28">
        <v>4111.92</v>
      </c>
      <c r="G109" s="29"/>
    </row>
    <row r="110" spans="1:7" ht="33" customHeight="1">
      <c r="A110" s="10">
        <v>49</v>
      </c>
      <c r="B110" s="38" t="s">
        <v>101</v>
      </c>
      <c r="C110" s="38"/>
      <c r="D110" s="42" t="s">
        <v>100</v>
      </c>
      <c r="E110" s="42"/>
      <c r="F110" s="28">
        <v>843.52</v>
      </c>
      <c r="G110" s="29"/>
    </row>
    <row r="111" spans="1:7" ht="17.25" customHeight="1">
      <c r="A111" s="10">
        <v>50</v>
      </c>
      <c r="B111" s="38" t="s">
        <v>102</v>
      </c>
      <c r="C111" s="38"/>
      <c r="D111" s="42" t="s">
        <v>100</v>
      </c>
      <c r="E111" s="42"/>
      <c r="F111" s="28">
        <v>7026.41</v>
      </c>
      <c r="G111" s="29"/>
    </row>
    <row r="112" spans="1:7" ht="33.75" customHeight="1">
      <c r="A112" s="10">
        <v>51</v>
      </c>
      <c r="B112" s="38" t="s">
        <v>103</v>
      </c>
      <c r="C112" s="38"/>
      <c r="D112" s="42" t="s">
        <v>100</v>
      </c>
      <c r="E112" s="42"/>
      <c r="F112" s="28">
        <v>2101.41</v>
      </c>
      <c r="G112" s="29"/>
    </row>
    <row r="113" spans="1:7" ht="30.75" customHeight="1">
      <c r="A113" s="10">
        <v>52</v>
      </c>
      <c r="B113" s="38" t="s">
        <v>126</v>
      </c>
      <c r="C113" s="38"/>
      <c r="D113" s="42" t="s">
        <v>100</v>
      </c>
      <c r="E113" s="42"/>
      <c r="F113" s="28">
        <v>1880.27</v>
      </c>
      <c r="G113" s="29"/>
    </row>
    <row r="114" spans="1:7" ht="31.5" customHeight="1">
      <c r="A114" s="10">
        <v>53</v>
      </c>
      <c r="B114" s="38" t="s">
        <v>104</v>
      </c>
      <c r="C114" s="38"/>
      <c r="D114" s="42" t="s">
        <v>105</v>
      </c>
      <c r="E114" s="42"/>
      <c r="F114" s="28">
        <v>1124.3599999999999</v>
      </c>
      <c r="G114" s="29"/>
    </row>
    <row r="115" spans="1:7" ht="33" customHeight="1">
      <c r="A115" s="10">
        <v>54</v>
      </c>
      <c r="B115" s="38" t="s">
        <v>126</v>
      </c>
      <c r="C115" s="38"/>
      <c r="D115" s="42" t="s">
        <v>105</v>
      </c>
      <c r="E115" s="42"/>
      <c r="F115" s="28">
        <v>206.12</v>
      </c>
      <c r="G115" s="29"/>
    </row>
    <row r="116" spans="1:7" ht="32.25" customHeight="1">
      <c r="A116" s="10">
        <v>55</v>
      </c>
      <c r="B116" s="38" t="s">
        <v>126</v>
      </c>
      <c r="C116" s="38"/>
      <c r="D116" s="42" t="s">
        <v>105</v>
      </c>
      <c r="E116" s="42"/>
      <c r="F116" s="28">
        <v>824.48</v>
      </c>
      <c r="G116" s="29"/>
    </row>
    <row r="117" spans="1:7">
      <c r="A117" s="10">
        <v>56</v>
      </c>
      <c r="B117" s="38" t="s">
        <v>163</v>
      </c>
      <c r="C117" s="38"/>
      <c r="D117" s="42" t="s">
        <v>105</v>
      </c>
      <c r="E117" s="42"/>
      <c r="F117" s="28">
        <v>412.24</v>
      </c>
      <c r="G117" s="29"/>
    </row>
    <row r="118" spans="1:7">
      <c r="A118" s="10">
        <v>57</v>
      </c>
      <c r="B118" s="38" t="s">
        <v>106</v>
      </c>
      <c r="C118" s="38"/>
      <c r="D118" s="42" t="s">
        <v>105</v>
      </c>
      <c r="E118" s="42"/>
      <c r="F118" s="28">
        <v>7474.9</v>
      </c>
      <c r="G118" s="29"/>
    </row>
    <row r="119" spans="1:7">
      <c r="A119" s="10">
        <v>58</v>
      </c>
      <c r="B119" s="38" t="s">
        <v>107</v>
      </c>
      <c r="C119" s="38"/>
      <c r="D119" s="42" t="s">
        <v>105</v>
      </c>
      <c r="E119" s="42"/>
      <c r="F119" s="28">
        <v>3396.37</v>
      </c>
      <c r="G119" s="29"/>
    </row>
    <row r="120" spans="1:7">
      <c r="A120" s="10">
        <v>59</v>
      </c>
      <c r="B120" s="38" t="s">
        <v>167</v>
      </c>
      <c r="C120" s="38"/>
      <c r="D120" s="42" t="s">
        <v>108</v>
      </c>
      <c r="E120" s="42"/>
      <c r="F120" s="28">
        <v>1440.41</v>
      </c>
      <c r="G120" s="29"/>
    </row>
    <row r="121" spans="1:7">
      <c r="A121" s="10">
        <v>60</v>
      </c>
      <c r="B121" s="38" t="s">
        <v>167</v>
      </c>
      <c r="C121" s="38"/>
      <c r="D121" s="42" t="s">
        <v>108</v>
      </c>
      <c r="E121" s="42"/>
      <c r="F121" s="28">
        <v>673.95</v>
      </c>
      <c r="G121" s="29"/>
    </row>
    <row r="122" spans="1:7">
      <c r="A122" s="10">
        <v>61</v>
      </c>
      <c r="B122" s="38" t="s">
        <v>167</v>
      </c>
      <c r="C122" s="38"/>
      <c r="D122" s="42" t="s">
        <v>109</v>
      </c>
      <c r="E122" s="42"/>
      <c r="F122" s="28">
        <v>2259.7800000000002</v>
      </c>
      <c r="G122" s="29"/>
    </row>
    <row r="123" spans="1:7" ht="33" customHeight="1">
      <c r="A123" s="10">
        <v>62</v>
      </c>
      <c r="B123" s="38" t="s">
        <v>126</v>
      </c>
      <c r="C123" s="38"/>
      <c r="D123" s="42" t="s">
        <v>109</v>
      </c>
      <c r="E123" s="42"/>
      <c r="F123" s="28">
        <v>2368.23</v>
      </c>
      <c r="G123" s="29"/>
    </row>
    <row r="124" spans="1:7" ht="36.75" customHeight="1">
      <c r="A124" s="10">
        <v>63</v>
      </c>
      <c r="B124" s="38" t="s">
        <v>111</v>
      </c>
      <c r="C124" s="38"/>
      <c r="D124" s="42" t="s">
        <v>109</v>
      </c>
      <c r="E124" s="42"/>
      <c r="F124" s="28">
        <v>7360.14</v>
      </c>
      <c r="G124" s="29"/>
    </row>
    <row r="125" spans="1:7" ht="33.75" customHeight="1">
      <c r="A125" s="10">
        <v>64</v>
      </c>
      <c r="B125" s="38" t="s">
        <v>112</v>
      </c>
      <c r="C125" s="38"/>
      <c r="D125" s="42" t="s">
        <v>109</v>
      </c>
      <c r="E125" s="42"/>
      <c r="F125" s="28">
        <v>2540.2800000000002</v>
      </c>
      <c r="G125" s="29"/>
    </row>
    <row r="126" spans="1:7" ht="33.75" customHeight="1">
      <c r="A126" s="13">
        <v>65</v>
      </c>
      <c r="B126" s="24" t="s">
        <v>116</v>
      </c>
      <c r="C126" s="25"/>
      <c r="D126" s="26" t="s">
        <v>117</v>
      </c>
      <c r="E126" s="27"/>
      <c r="F126" s="28">
        <v>5619</v>
      </c>
      <c r="G126" s="29"/>
    </row>
    <row r="127" spans="1:7" ht="33.75" customHeight="1">
      <c r="A127" s="14">
        <v>66</v>
      </c>
      <c r="B127" s="24" t="s">
        <v>118</v>
      </c>
      <c r="C127" s="25"/>
      <c r="D127" s="26" t="s">
        <v>117</v>
      </c>
      <c r="E127" s="27"/>
      <c r="F127" s="28">
        <v>19404</v>
      </c>
      <c r="G127" s="29"/>
    </row>
    <row r="128" spans="1:7">
      <c r="A128" s="15">
        <v>67</v>
      </c>
      <c r="B128" s="24" t="s">
        <v>119</v>
      </c>
      <c r="C128" s="25"/>
      <c r="D128" s="26" t="s">
        <v>117</v>
      </c>
      <c r="E128" s="27"/>
      <c r="F128" s="28">
        <v>6130.03</v>
      </c>
      <c r="G128" s="29"/>
    </row>
    <row r="129" spans="1:7" ht="33.75" customHeight="1">
      <c r="A129" s="15">
        <v>68</v>
      </c>
      <c r="B129" s="24" t="s">
        <v>120</v>
      </c>
      <c r="C129" s="25"/>
      <c r="D129" s="26" t="s">
        <v>117</v>
      </c>
      <c r="E129" s="27"/>
      <c r="F129" s="28">
        <v>1871.37</v>
      </c>
      <c r="G129" s="29"/>
    </row>
    <row r="130" spans="1:7" ht="51" customHeight="1">
      <c r="A130" s="15">
        <v>69</v>
      </c>
      <c r="B130" s="24" t="s">
        <v>121</v>
      </c>
      <c r="C130" s="25"/>
      <c r="D130" s="26" t="s">
        <v>117</v>
      </c>
      <c r="E130" s="27"/>
      <c r="F130" s="28">
        <v>3530.61</v>
      </c>
      <c r="G130" s="29"/>
    </row>
    <row r="131" spans="1:7" ht="33.75" customHeight="1">
      <c r="A131" s="15">
        <v>70</v>
      </c>
      <c r="B131" s="24" t="s">
        <v>122</v>
      </c>
      <c r="C131" s="25"/>
      <c r="D131" s="26" t="s">
        <v>117</v>
      </c>
      <c r="E131" s="27"/>
      <c r="F131" s="28">
        <v>1644</v>
      </c>
      <c r="G131" s="29"/>
    </row>
    <row r="132" spans="1:7" ht="33.75" customHeight="1">
      <c r="A132" s="15">
        <v>71</v>
      </c>
      <c r="B132" s="24" t="s">
        <v>123</v>
      </c>
      <c r="C132" s="25"/>
      <c r="D132" s="26" t="s">
        <v>117</v>
      </c>
      <c r="E132" s="27"/>
      <c r="F132" s="28">
        <v>4163</v>
      </c>
      <c r="G132" s="29"/>
    </row>
    <row r="133" spans="1:7" ht="33.75" customHeight="1">
      <c r="A133" s="16">
        <v>72</v>
      </c>
      <c r="B133" s="24" t="s">
        <v>124</v>
      </c>
      <c r="C133" s="25"/>
      <c r="D133" s="26" t="s">
        <v>125</v>
      </c>
      <c r="E133" s="27"/>
      <c r="F133" s="28">
        <v>608.79</v>
      </c>
      <c r="G133" s="29"/>
    </row>
    <row r="134" spans="1:7" ht="33.75" customHeight="1">
      <c r="A134" s="16">
        <v>73</v>
      </c>
      <c r="B134" s="24" t="s">
        <v>126</v>
      </c>
      <c r="C134" s="25"/>
      <c r="D134" s="26" t="s">
        <v>125</v>
      </c>
      <c r="E134" s="27"/>
      <c r="F134" s="28">
        <v>498.96</v>
      </c>
      <c r="G134" s="29"/>
    </row>
    <row r="135" spans="1:7" ht="33.75" customHeight="1">
      <c r="A135" s="16">
        <v>74</v>
      </c>
      <c r="B135" s="24" t="s">
        <v>127</v>
      </c>
      <c r="C135" s="25"/>
      <c r="D135" s="26" t="s">
        <v>125</v>
      </c>
      <c r="E135" s="27"/>
      <c r="F135" s="28">
        <v>249.48</v>
      </c>
      <c r="G135" s="29"/>
    </row>
    <row r="136" spans="1:7" ht="33.75" customHeight="1">
      <c r="A136" s="16">
        <v>75</v>
      </c>
      <c r="B136" s="24" t="s">
        <v>128</v>
      </c>
      <c r="C136" s="25"/>
      <c r="D136" s="26" t="s">
        <v>125</v>
      </c>
      <c r="E136" s="27"/>
      <c r="F136" s="28">
        <v>2803.33</v>
      </c>
      <c r="G136" s="29"/>
    </row>
    <row r="137" spans="1:7">
      <c r="A137" s="20">
        <v>76</v>
      </c>
      <c r="B137" s="24" t="s">
        <v>157</v>
      </c>
      <c r="C137" s="25"/>
      <c r="D137" s="26" t="s">
        <v>158</v>
      </c>
      <c r="E137" s="27"/>
      <c r="F137" s="28">
        <v>1300.3800000000001</v>
      </c>
      <c r="G137" s="29"/>
    </row>
    <row r="138" spans="1:7" ht="33.75" customHeight="1">
      <c r="A138" s="20">
        <v>77</v>
      </c>
      <c r="B138" s="24" t="s">
        <v>126</v>
      </c>
      <c r="C138" s="25"/>
      <c r="D138" s="26" t="s">
        <v>158</v>
      </c>
      <c r="E138" s="27"/>
      <c r="F138" s="28">
        <v>1133.03</v>
      </c>
      <c r="G138" s="29"/>
    </row>
    <row r="139" spans="1:7">
      <c r="A139" s="21">
        <v>78</v>
      </c>
      <c r="B139" s="24" t="s">
        <v>159</v>
      </c>
      <c r="C139" s="25"/>
      <c r="D139" s="26" t="s">
        <v>158</v>
      </c>
      <c r="E139" s="27"/>
      <c r="F139" s="28">
        <v>6774.09</v>
      </c>
      <c r="G139" s="29"/>
    </row>
    <row r="140" spans="1:7" ht="33.75" customHeight="1">
      <c r="A140" s="22">
        <v>79</v>
      </c>
      <c r="B140" s="24" t="s">
        <v>160</v>
      </c>
      <c r="C140" s="25"/>
      <c r="D140" s="26" t="s">
        <v>158</v>
      </c>
      <c r="E140" s="27"/>
      <c r="F140" s="28">
        <v>1845.08</v>
      </c>
      <c r="G140" s="29"/>
    </row>
    <row r="141" spans="1:7" ht="47.25" customHeight="1">
      <c r="A141" s="22">
        <v>80</v>
      </c>
      <c r="B141" s="24" t="s">
        <v>161</v>
      </c>
      <c r="C141" s="25"/>
      <c r="D141" s="26" t="s">
        <v>158</v>
      </c>
      <c r="E141" s="27"/>
      <c r="F141" s="28">
        <v>3226.08</v>
      </c>
      <c r="G141" s="29"/>
    </row>
    <row r="142" spans="1:7">
      <c r="A142" s="22">
        <v>81</v>
      </c>
      <c r="B142" s="24" t="s">
        <v>162</v>
      </c>
      <c r="C142" s="25"/>
      <c r="D142" s="26" t="s">
        <v>158</v>
      </c>
      <c r="E142" s="27"/>
      <c r="F142" s="28">
        <v>593.23</v>
      </c>
      <c r="G142" s="29"/>
    </row>
    <row r="143" spans="1:7" ht="45.75" customHeight="1">
      <c r="A143" s="8"/>
      <c r="B143" s="35" t="s">
        <v>72</v>
      </c>
      <c r="C143" s="36"/>
      <c r="D143" s="37"/>
      <c r="E143" s="33"/>
      <c r="F143" s="32">
        <f>SUM(F62:G142)</f>
        <v>279006.23000000004</v>
      </c>
      <c r="G143" s="33"/>
    </row>
    <row r="145" spans="1:7">
      <c r="A145" s="1" t="s">
        <v>28</v>
      </c>
      <c r="D145" s="6">
        <f>2.1*H4*C6</f>
        <v>61571.916000000005</v>
      </c>
      <c r="E145" s="1" t="s">
        <v>29</v>
      </c>
    </row>
    <row r="146" spans="1:7">
      <c r="A146" s="1" t="s">
        <v>30</v>
      </c>
      <c r="D146" s="6">
        <f>F153*5.3%</f>
        <v>16026.42779</v>
      </c>
      <c r="E146" s="1" t="s">
        <v>29</v>
      </c>
    </row>
    <row r="148" spans="1:7">
      <c r="A148" s="1" t="s">
        <v>43</v>
      </c>
    </row>
    <row r="149" spans="1:7">
      <c r="A149" s="1" t="s">
        <v>74</v>
      </c>
    </row>
    <row r="150" spans="1:7">
      <c r="B150" s="1" t="s">
        <v>42</v>
      </c>
      <c r="F150" s="6">
        <v>353147.52</v>
      </c>
      <c r="G150" s="1" t="s">
        <v>29</v>
      </c>
    </row>
    <row r="152" spans="1:7">
      <c r="A152" s="1" t="s">
        <v>31</v>
      </c>
    </row>
    <row r="153" spans="1:7">
      <c r="B153" s="1" t="s">
        <v>76</v>
      </c>
      <c r="F153" s="6">
        <v>302385.43</v>
      </c>
      <c r="G153" s="1" t="s">
        <v>29</v>
      </c>
    </row>
    <row r="154" spans="1:7">
      <c r="D154" s="6"/>
    </row>
    <row r="155" spans="1:7">
      <c r="A155" s="1" t="s">
        <v>179</v>
      </c>
      <c r="D155" s="6"/>
    </row>
    <row r="156" spans="1:7">
      <c r="A156" s="1" t="s">
        <v>77</v>
      </c>
      <c r="D156" s="6"/>
      <c r="F156" s="6">
        <v>50762.09</v>
      </c>
      <c r="G156" s="1" t="s">
        <v>29</v>
      </c>
    </row>
    <row r="157" spans="1:7">
      <c r="D157" s="6"/>
    </row>
    <row r="158" spans="1:7">
      <c r="A158" s="1" t="s">
        <v>180</v>
      </c>
      <c r="D158" s="6"/>
    </row>
    <row r="159" spans="1:7">
      <c r="A159" s="1" t="s">
        <v>181</v>
      </c>
      <c r="D159" s="6"/>
      <c r="F159" s="6">
        <v>263349.02</v>
      </c>
      <c r="G159" s="1" t="s">
        <v>29</v>
      </c>
    </row>
    <row r="161" spans="1:7">
      <c r="A161" s="1" t="s">
        <v>75</v>
      </c>
    </row>
    <row r="162" spans="1:7">
      <c r="B162" s="1" t="s">
        <v>41</v>
      </c>
      <c r="F162" s="6">
        <f>F57+F143+D145</f>
        <v>525782.55999980459</v>
      </c>
      <c r="G162" s="1" t="s">
        <v>29</v>
      </c>
    </row>
    <row r="164" spans="1:7" ht="30" customHeight="1">
      <c r="A164" s="1" t="s">
        <v>32</v>
      </c>
    </row>
    <row r="165" spans="1:7" ht="32.25" customHeight="1"/>
    <row r="166" spans="1:7" ht="28.5" customHeight="1">
      <c r="A166" s="7" t="s">
        <v>33</v>
      </c>
      <c r="B166" s="34" t="s">
        <v>34</v>
      </c>
      <c r="C166" s="34"/>
      <c r="D166" s="7" t="s">
        <v>35</v>
      </c>
      <c r="E166" s="34" t="s">
        <v>36</v>
      </c>
      <c r="F166" s="34"/>
      <c r="G166" s="7" t="s">
        <v>37</v>
      </c>
    </row>
    <row r="167" spans="1:7" ht="33.75" customHeight="1">
      <c r="A167" s="31" t="s">
        <v>38</v>
      </c>
      <c r="B167" s="30" t="s">
        <v>56</v>
      </c>
      <c r="C167" s="30"/>
      <c r="D167" s="9">
        <v>28</v>
      </c>
      <c r="E167" s="30" t="s">
        <v>58</v>
      </c>
      <c r="F167" s="30"/>
      <c r="G167" s="9">
        <v>26</v>
      </c>
    </row>
    <row r="168" spans="1:7" ht="43.5" customHeight="1">
      <c r="A168" s="31"/>
      <c r="B168" s="30" t="s">
        <v>44</v>
      </c>
      <c r="C168" s="30"/>
      <c r="D168" s="9">
        <v>14</v>
      </c>
      <c r="E168" s="30" t="s">
        <v>58</v>
      </c>
      <c r="F168" s="30"/>
      <c r="G168" s="9">
        <v>11</v>
      </c>
    </row>
    <row r="169" spans="1:7" ht="69" customHeight="1">
      <c r="A169" s="31"/>
      <c r="B169" s="30" t="s">
        <v>45</v>
      </c>
      <c r="C169" s="30"/>
      <c r="D169" s="9">
        <v>4</v>
      </c>
      <c r="E169" s="30" t="s">
        <v>58</v>
      </c>
      <c r="F169" s="30"/>
      <c r="G169" s="9">
        <v>4</v>
      </c>
    </row>
    <row r="170" spans="1:7" ht="37.5" customHeight="1">
      <c r="A170" s="9" t="s">
        <v>46</v>
      </c>
      <c r="B170" s="30" t="s">
        <v>47</v>
      </c>
      <c r="C170" s="30"/>
      <c r="D170" s="9">
        <v>1</v>
      </c>
      <c r="E170" s="30" t="s">
        <v>59</v>
      </c>
      <c r="F170" s="30"/>
      <c r="G170" s="9">
        <v>1</v>
      </c>
    </row>
    <row r="171" spans="1:7" ht="60" customHeight="1">
      <c r="A171" s="31" t="s">
        <v>48</v>
      </c>
      <c r="B171" s="30" t="s">
        <v>57</v>
      </c>
      <c r="C171" s="30"/>
      <c r="D171" s="9">
        <v>10</v>
      </c>
      <c r="E171" s="30" t="s">
        <v>60</v>
      </c>
      <c r="F171" s="30"/>
      <c r="G171" s="9">
        <v>10</v>
      </c>
    </row>
    <row r="172" spans="1:7" ht="33" customHeight="1">
      <c r="A172" s="31"/>
      <c r="B172" s="30" t="s">
        <v>49</v>
      </c>
      <c r="C172" s="30"/>
      <c r="D172" s="9">
        <v>3</v>
      </c>
      <c r="E172" s="30" t="s">
        <v>61</v>
      </c>
      <c r="F172" s="30"/>
      <c r="G172" s="9">
        <v>3</v>
      </c>
    </row>
    <row r="173" spans="1:7" ht="42.75" customHeight="1">
      <c r="A173" s="31"/>
      <c r="B173" s="30" t="s">
        <v>53</v>
      </c>
      <c r="C173" s="30"/>
      <c r="D173" s="9">
        <v>19</v>
      </c>
      <c r="E173" s="30" t="s">
        <v>62</v>
      </c>
      <c r="F173" s="30"/>
      <c r="G173" s="9">
        <v>19</v>
      </c>
    </row>
    <row r="174" spans="1:7" ht="36" customHeight="1">
      <c r="A174" s="31"/>
      <c r="B174" s="30" t="s">
        <v>54</v>
      </c>
      <c r="C174" s="30"/>
      <c r="D174" s="9">
        <v>5</v>
      </c>
      <c r="E174" s="30" t="s">
        <v>63</v>
      </c>
      <c r="F174" s="30"/>
      <c r="G174" s="9">
        <v>5</v>
      </c>
    </row>
    <row r="175" spans="1:7">
      <c r="A175" s="31"/>
      <c r="B175" s="30" t="s">
        <v>55</v>
      </c>
      <c r="C175" s="30"/>
      <c r="D175" s="9">
        <v>2</v>
      </c>
      <c r="E175" s="30" t="s">
        <v>64</v>
      </c>
      <c r="F175" s="30"/>
      <c r="G175" s="9">
        <v>2</v>
      </c>
    </row>
    <row r="176" spans="1:7">
      <c r="A176" s="31"/>
      <c r="B176" s="30" t="s">
        <v>50</v>
      </c>
      <c r="C176" s="30"/>
      <c r="D176" s="9"/>
      <c r="E176" s="30" t="s">
        <v>65</v>
      </c>
      <c r="F176" s="30"/>
      <c r="G176" s="9"/>
    </row>
    <row r="177" spans="1:7">
      <c r="A177" s="31"/>
      <c r="B177" s="30" t="s">
        <v>51</v>
      </c>
      <c r="C177" s="30"/>
      <c r="D177" s="9">
        <v>2</v>
      </c>
      <c r="E177" s="30" t="s">
        <v>60</v>
      </c>
      <c r="F177" s="30"/>
      <c r="G177" s="9">
        <v>2</v>
      </c>
    </row>
    <row r="178" spans="1:7">
      <c r="A178" s="31"/>
      <c r="B178" s="30" t="s">
        <v>52</v>
      </c>
      <c r="C178" s="30"/>
      <c r="D178" s="9">
        <v>4</v>
      </c>
      <c r="E178" s="30"/>
      <c r="F178" s="30"/>
      <c r="G178" s="9">
        <v>4</v>
      </c>
    </row>
    <row r="181" spans="1:7">
      <c r="A181" s="1" t="s">
        <v>68</v>
      </c>
      <c r="F181" s="1" t="s">
        <v>67</v>
      </c>
    </row>
    <row r="183" spans="1:7">
      <c r="A183" s="1" t="s">
        <v>71</v>
      </c>
      <c r="F183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338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B139:C139"/>
    <mergeCell ref="D139:E139"/>
    <mergeCell ref="F139:G139"/>
    <mergeCell ref="A23:B23"/>
    <mergeCell ref="C23:D23"/>
    <mergeCell ref="E23:F23"/>
    <mergeCell ref="C24:D24"/>
    <mergeCell ref="E24:F24"/>
    <mergeCell ref="C25:D25"/>
    <mergeCell ref="E25:F25"/>
    <mergeCell ref="F107:G107"/>
    <mergeCell ref="F108:G108"/>
    <mergeCell ref="F71:G71"/>
    <mergeCell ref="F72:G72"/>
    <mergeCell ref="F73:G73"/>
    <mergeCell ref="F82:G82"/>
    <mergeCell ref="F83:G83"/>
    <mergeCell ref="F84:G84"/>
    <mergeCell ref="F85:G85"/>
    <mergeCell ref="F86:G86"/>
    <mergeCell ref="F87:G87"/>
    <mergeCell ref="F74:G74"/>
    <mergeCell ref="F75:G75"/>
    <mergeCell ref="F76:G76"/>
    <mergeCell ref="F77:G77"/>
    <mergeCell ref="F78:G78"/>
    <mergeCell ref="F79:G79"/>
    <mergeCell ref="F109:G109"/>
    <mergeCell ref="F110:G110"/>
    <mergeCell ref="F111:G111"/>
    <mergeCell ref="F106:G106"/>
    <mergeCell ref="B127:C127"/>
    <mergeCell ref="D127:E127"/>
    <mergeCell ref="F127:G127"/>
    <mergeCell ref="F121:G121"/>
    <mergeCell ref="F122:G122"/>
    <mergeCell ref="F123:G123"/>
    <mergeCell ref="F124:G124"/>
    <mergeCell ref="F125:G125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D125:E125"/>
    <mergeCell ref="D122:E122"/>
    <mergeCell ref="D123:E123"/>
    <mergeCell ref="F80:G80"/>
    <mergeCell ref="F81:G81"/>
    <mergeCell ref="F88:G88"/>
    <mergeCell ref="F89:G89"/>
    <mergeCell ref="F90:G90"/>
    <mergeCell ref="F100:G100"/>
    <mergeCell ref="F101:G101"/>
    <mergeCell ref="F102:G102"/>
    <mergeCell ref="F103:G103"/>
    <mergeCell ref="F104:G104"/>
    <mergeCell ref="F105:G105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D124:E124"/>
    <mergeCell ref="D116:E116"/>
    <mergeCell ref="D117:E117"/>
    <mergeCell ref="D118:E118"/>
    <mergeCell ref="D119:E119"/>
    <mergeCell ref="D120:E120"/>
    <mergeCell ref="D121:E121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74:E74"/>
    <mergeCell ref="D75:E75"/>
    <mergeCell ref="D76:E76"/>
    <mergeCell ref="D77:E77"/>
    <mergeCell ref="D78:E78"/>
    <mergeCell ref="D79:E79"/>
    <mergeCell ref="D80:E80"/>
    <mergeCell ref="D81:E81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7:D17"/>
    <mergeCell ref="E17:F17"/>
    <mergeCell ref="A18:D18"/>
    <mergeCell ref="E18:F18"/>
    <mergeCell ref="A19:D19"/>
    <mergeCell ref="E19:F19"/>
    <mergeCell ref="A20:D20"/>
    <mergeCell ref="E20:F20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F65:G65"/>
    <mergeCell ref="F66:G66"/>
    <mergeCell ref="F67:G67"/>
    <mergeCell ref="F68:G68"/>
    <mergeCell ref="F69:G69"/>
    <mergeCell ref="F70:G70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110:C110"/>
    <mergeCell ref="B111:C111"/>
    <mergeCell ref="B112:C112"/>
    <mergeCell ref="B113:C113"/>
    <mergeCell ref="B114:C114"/>
    <mergeCell ref="B115:C11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E166:F166"/>
    <mergeCell ref="A167:A169"/>
    <mergeCell ref="B167:C167"/>
    <mergeCell ref="E167:F167"/>
    <mergeCell ref="B168:C168"/>
    <mergeCell ref="E168:F168"/>
    <mergeCell ref="B169:C169"/>
    <mergeCell ref="E169:F169"/>
    <mergeCell ref="B143:C143"/>
    <mergeCell ref="D143:E143"/>
    <mergeCell ref="B126:C126"/>
    <mergeCell ref="D126:E126"/>
    <mergeCell ref="F126:G126"/>
    <mergeCell ref="B170:C170"/>
    <mergeCell ref="E170:F170"/>
    <mergeCell ref="A171:A178"/>
    <mergeCell ref="B171:C171"/>
    <mergeCell ref="E171:F171"/>
    <mergeCell ref="B172:C172"/>
    <mergeCell ref="E172:F172"/>
    <mergeCell ref="B173:C173"/>
    <mergeCell ref="E173:F173"/>
    <mergeCell ref="B177:C177"/>
    <mergeCell ref="E177:F177"/>
    <mergeCell ref="B178:C178"/>
    <mergeCell ref="E178:F178"/>
    <mergeCell ref="B174:C174"/>
    <mergeCell ref="E174:F174"/>
    <mergeCell ref="B175:C175"/>
    <mergeCell ref="E175:F175"/>
    <mergeCell ref="B176:C176"/>
    <mergeCell ref="E176:F176"/>
    <mergeCell ref="F143:G143"/>
    <mergeCell ref="B166:C166"/>
    <mergeCell ref="B128:C128"/>
    <mergeCell ref="D128:E128"/>
    <mergeCell ref="F128:G128"/>
    <mergeCell ref="B129:C129"/>
    <mergeCell ref="D129:E129"/>
    <mergeCell ref="F129:G129"/>
    <mergeCell ref="B130:C130"/>
    <mergeCell ref="D130:E130"/>
    <mergeCell ref="F130:G130"/>
    <mergeCell ref="B137:C137"/>
    <mergeCell ref="D137:E137"/>
    <mergeCell ref="F137:G137"/>
    <mergeCell ref="B138:C138"/>
    <mergeCell ref="D138:E138"/>
    <mergeCell ref="F138:G138"/>
    <mergeCell ref="B131:C131"/>
    <mergeCell ref="D131:E131"/>
    <mergeCell ref="F131:G131"/>
    <mergeCell ref="B132:C132"/>
    <mergeCell ref="D132:E132"/>
    <mergeCell ref="F132:G132"/>
    <mergeCell ref="B136:C136"/>
    <mergeCell ref="D136:E136"/>
    <mergeCell ref="F136:G136"/>
    <mergeCell ref="B133:C133"/>
    <mergeCell ref="D133:E133"/>
    <mergeCell ref="F133:G133"/>
    <mergeCell ref="B134:C134"/>
    <mergeCell ref="D134:E134"/>
    <mergeCell ref="F134:G134"/>
    <mergeCell ref="B135:C135"/>
    <mergeCell ref="D135:E135"/>
    <mergeCell ref="F135:G135"/>
    <mergeCell ref="B140:C140"/>
    <mergeCell ref="B141:C141"/>
    <mergeCell ref="B142:C142"/>
    <mergeCell ref="D140:E140"/>
    <mergeCell ref="D141:E141"/>
    <mergeCell ref="D142:E142"/>
    <mergeCell ref="F140:G140"/>
    <mergeCell ref="F141:G141"/>
    <mergeCell ref="F142:G142"/>
  </mergeCells>
  <pageMargins left="0.2" right="0.19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2014-03-02T11:53:15Z</dcterms:modified>
</cp:coreProperties>
</file>