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41"/>
  <c r="G39"/>
  <c r="G37"/>
  <c r="G35"/>
  <c r="F43"/>
  <c r="E43"/>
  <c r="D43"/>
  <c r="B42"/>
  <c r="B41"/>
  <c r="B40"/>
  <c r="B39"/>
  <c r="B38"/>
  <c r="B37"/>
  <c r="B36"/>
  <c r="B35"/>
  <c r="C6"/>
  <c r="D81" s="1"/>
  <c r="G43" l="1"/>
  <c r="F52"/>
  <c r="F53"/>
  <c r="F56"/>
  <c r="F79"/>
  <c r="D82"/>
  <c r="F57" l="1"/>
  <c r="F98" l="1"/>
</calcChain>
</file>

<file path=xl/sharedStrings.xml><?xml version="1.0" encoding="utf-8"?>
<sst xmlns="http://schemas.openxmlformats.org/spreadsheetml/2006/main" count="173" uniqueCount="144">
  <si>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</si>
  <si>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</si>
  <si>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</si>
  <si>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</si>
  <si>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</si>
  <si>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</si>
  <si>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</si>
  <si>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</si>
  <si>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</si>
  <si>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</si>
  <si>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</si>
  <si>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</si>
  <si>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</si>
  <si>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</si>
  <si>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</si>
  <si>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</si>
  <si>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</si>
  <si>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</si>
  <si>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</si>
  <si>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</si>
  <si>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</si>
  <si>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</si>
  <si>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</si>
  <si>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</si>
  <si>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</si>
  <si>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</si>
  <si>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</si>
  <si>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</si>
  <si>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</si>
  <si>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</si>
  <si>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</si>
  <si>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</si>
  <si>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</si>
  <si>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</si>
  <si>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</si>
  <si>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</si>
  <si>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</si>
  <si>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</si>
  <si>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</si>
  <si>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</si>
  <si>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</si>
  <si>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</si>
  <si>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</si>
  <si>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</si>
  <si>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</si>
  <si>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</si>
  <si>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</si>
  <si>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</si>
  <si>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</si>
  <si>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</si>
  <si>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</si>
  <si>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</si>
  <si>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</si>
  <si>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</si>
  <si>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</si>
  <si>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</si>
  <si>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</si>
  <si>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</si>
  <si>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</si>
  <si>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</si>
  <si>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</si>
  <si>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</si>
  <si>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</si>
  <si>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</si>
  <si>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</si>
  <si>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</si>
  <si>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</si>
  <si>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</si>
  <si>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</si>
  <si>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</si>
  <si>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</si>
  <si>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</si>
  <si>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</si>
  <si>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</si>
  <si>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</si>
  <si>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</si>
  <si>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</si>
  <si>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</si>
  <si>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20  по улице Октябрьская </t>
  </si>
  <si>
    <t>кв.14 регистрация счетчика ХВ,установка пломбы</t>
  </si>
  <si>
    <t>Январь</t>
  </si>
  <si>
    <t>Февраль</t>
  </si>
  <si>
    <t>Март</t>
  </si>
  <si>
    <t>кв.9 замена врезки ХВ</t>
  </si>
  <si>
    <t xml:space="preserve">установка доски для объявлений </t>
  </si>
  <si>
    <t>Апрель</t>
  </si>
  <si>
    <t>кв.27 регистрация счетчика ХВ,установка пломбы</t>
  </si>
  <si>
    <t>Июль</t>
  </si>
  <si>
    <t>проверка и прочистка дымоходов</t>
  </si>
  <si>
    <t>Июнь</t>
  </si>
  <si>
    <t>кв.18,подвал  замена стояка ХВ</t>
  </si>
  <si>
    <t>кв.4 замена стояка ХВ</t>
  </si>
  <si>
    <t>кв.18 регистрация счетчика ХВ,установка пломбы</t>
  </si>
  <si>
    <t>Август</t>
  </si>
  <si>
    <t>Сентябрь</t>
  </si>
  <si>
    <t>очистка крыши от снега и сосулек</t>
  </si>
  <si>
    <t>Замена ввода ХВС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</si>
  <si>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</si>
  <si>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</si>
  <si>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</si>
  <si>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</si>
  <si>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</si>
  <si>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</si>
  <si>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</si>
  <si>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</si>
  <si>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</si>
  <si>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</si>
  <si>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</si>
  <si>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</si>
  <si>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</si>
  <si>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</si>
  <si>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</si>
  <si>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</si>
  <si>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</si>
  <si>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</si>
  <si>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</si>
  <si>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</si>
  <si>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</si>
  <si>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</si>
  <si>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</si>
  <si>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</si>
  <si>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</si>
  <si>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</si>
  <si>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</si>
  <si>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</si>
  <si>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</si>
  <si>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01.08.2013г.</t>
  </si>
  <si>
    <t>17 от 12.01.2009г.</t>
  </si>
  <si>
    <t>кв.3 регистрация счетчика ХВ,установка пломбы</t>
  </si>
  <si>
    <t>Декабрь</t>
  </si>
  <si>
    <t>очистка крыши от сосулек</t>
  </si>
  <si>
    <t>кв.5 ремонт подводки отопления,наладка с/отопления</t>
  </si>
  <si>
    <t xml:space="preserve">подъезд ремонт эл.проводки 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</si>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</sst>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88" workbookViewId="0">
      <selection activeCell="A99" sqref="A99:XFD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78</v>
      </c>
      <c r="B3" s="36"/>
      <c r="C3" s="36"/>
      <c r="D3" s="36"/>
      <c r="E3" s="36"/>
      <c r="F3" s="36"/>
      <c r="G3" s="36"/>
    </row>
    <row r="4" spans="1:8">
      <c r="A4" s="36" t="s">
        <v>73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1293.0999999999999</v>
      </c>
      <c r="D6" s="1" t="s">
        <v>2</v>
      </c>
    </row>
    <row r="7" spans="1:8">
      <c r="A7" s="1" t="s">
        <v>100</v>
      </c>
      <c r="B7" s="1" t="s">
        <v>101</v>
      </c>
      <c r="C7" s="3"/>
      <c r="D7" s="1">
        <v>1085</v>
      </c>
      <c r="E7" s="1" t="s">
        <v>2</v>
      </c>
    </row>
    <row r="8" spans="1:8">
      <c r="B8" s="1" t="s">
        <v>102</v>
      </c>
      <c r="C8" s="3"/>
      <c r="D8" s="1">
        <v>208.1</v>
      </c>
      <c r="E8" s="1" t="s">
        <v>2</v>
      </c>
    </row>
    <row r="9" spans="1:8">
      <c r="A9" s="1" t="s">
        <v>103</v>
      </c>
      <c r="C9" s="1">
        <v>4</v>
      </c>
    </row>
    <row r="10" spans="1:8">
      <c r="A10" s="1" t="s">
        <v>104</v>
      </c>
      <c r="C10" s="1">
        <v>2</v>
      </c>
    </row>
    <row r="11" spans="1:8">
      <c r="A11" s="1" t="s">
        <v>105</v>
      </c>
      <c r="C11" s="1">
        <v>30</v>
      </c>
    </row>
    <row r="12" spans="1:8">
      <c r="A12" s="1" t="s">
        <v>106</v>
      </c>
      <c r="E12" s="1">
        <v>93.4</v>
      </c>
      <c r="F12" s="1" t="s">
        <v>2</v>
      </c>
    </row>
    <row r="13" spans="1:8">
      <c r="A13" s="1" t="s">
        <v>107</v>
      </c>
      <c r="B13" s="1">
        <v>463</v>
      </c>
      <c r="C13" s="1" t="s">
        <v>2</v>
      </c>
    </row>
    <row r="14" spans="1:8">
      <c r="A14" s="1" t="s">
        <v>108</v>
      </c>
      <c r="B14" s="1">
        <v>463</v>
      </c>
      <c r="C14" s="1" t="s">
        <v>2</v>
      </c>
    </row>
    <row r="15" spans="1:8">
      <c r="A15" s="1" t="s">
        <v>109</v>
      </c>
      <c r="D15" s="1">
        <v>640</v>
      </c>
      <c r="E15" s="1" t="s">
        <v>2</v>
      </c>
    </row>
    <row r="17" spans="1:6">
      <c r="A17" s="1" t="s">
        <v>110</v>
      </c>
    </row>
    <row r="18" spans="1:6">
      <c r="A18" s="38" t="s">
        <v>111</v>
      </c>
      <c r="B18" s="38"/>
      <c r="C18" s="38"/>
      <c r="D18" s="38"/>
      <c r="E18" s="38" t="s">
        <v>112</v>
      </c>
      <c r="F18" s="38"/>
    </row>
    <row r="19" spans="1:6">
      <c r="A19" s="39" t="s">
        <v>113</v>
      </c>
      <c r="B19" s="39"/>
      <c r="C19" s="39"/>
      <c r="D19" s="39"/>
      <c r="E19" s="38" t="s">
        <v>133</v>
      </c>
      <c r="F19" s="38"/>
    </row>
    <row r="20" spans="1:6">
      <c r="A20" s="39" t="s">
        <v>114</v>
      </c>
      <c r="B20" s="39"/>
      <c r="C20" s="39"/>
      <c r="D20" s="39"/>
      <c r="E20" s="38" t="s">
        <v>126</v>
      </c>
      <c r="F20" s="38"/>
    </row>
    <row r="22" spans="1:6">
      <c r="A22" s="1" t="s">
        <v>115</v>
      </c>
    </row>
    <row r="23" spans="1:6" ht="31.5" customHeight="1">
      <c r="A23" s="37" t="s">
        <v>116</v>
      </c>
      <c r="B23" s="37"/>
      <c r="C23" s="37" t="s">
        <v>117</v>
      </c>
      <c r="D23" s="37"/>
      <c r="E23" s="37" t="s">
        <v>118</v>
      </c>
      <c r="F23" s="37"/>
    </row>
    <row r="24" spans="1:6">
      <c r="A24" s="15" t="s">
        <v>119</v>
      </c>
      <c r="B24" s="15"/>
      <c r="C24" s="38">
        <v>28</v>
      </c>
      <c r="D24" s="38"/>
      <c r="E24" s="38">
        <v>28</v>
      </c>
      <c r="F24" s="38"/>
    </row>
    <row r="25" spans="1:6">
      <c r="A25" s="15" t="s">
        <v>120</v>
      </c>
      <c r="B25" s="15"/>
      <c r="C25" s="38">
        <v>6</v>
      </c>
      <c r="D25" s="38"/>
      <c r="E25" s="38">
        <v>10</v>
      </c>
      <c r="F25" s="38"/>
    </row>
    <row r="27" spans="1:6">
      <c r="A27" s="1" t="s">
        <v>121</v>
      </c>
      <c r="C27" s="1" t="s">
        <v>127</v>
      </c>
    </row>
    <row r="29" spans="1:6">
      <c r="A29" s="1" t="s">
        <v>122</v>
      </c>
    </row>
    <row r="30" spans="1:6">
      <c r="B30" s="1" t="s">
        <v>123</v>
      </c>
      <c r="D30" s="1">
        <v>11.96</v>
      </c>
      <c r="E30" s="1" t="s">
        <v>124</v>
      </c>
    </row>
    <row r="31" spans="1:6">
      <c r="B31" s="1" t="s">
        <v>125</v>
      </c>
      <c r="D31" s="1">
        <v>13.66</v>
      </c>
      <c r="E31" s="1" t="s">
        <v>124</v>
      </c>
    </row>
    <row r="33" spans="1:10">
      <c r="A33" s="1" t="s">
        <v>1</v>
      </c>
    </row>
    <row r="34" spans="1:10" ht="98.25" customHeight="1">
      <c r="A34" s="16" t="s">
        <v>3</v>
      </c>
      <c r="B34" s="16" t="s">
        <v>134</v>
      </c>
      <c r="C34" s="16" t="s">
        <v>135</v>
      </c>
      <c r="D34" s="16" t="s">
        <v>136</v>
      </c>
      <c r="E34" s="16" t="s">
        <v>4</v>
      </c>
      <c r="F34" s="16" t="s">
        <v>137</v>
      </c>
      <c r="G34" s="16" t="s">
        <v>138</v>
      </c>
      <c r="H34" s="2"/>
      <c r="I34" s="2"/>
      <c r="J34" s="2"/>
    </row>
    <row r="35" spans="1:10">
      <c r="A35" s="40" t="s">
        <v>39</v>
      </c>
      <c r="B35" s="5">
        <f>D35/C35</f>
        <v>19769.482490272374</v>
      </c>
      <c r="C35" s="6">
        <v>2.57</v>
      </c>
      <c r="D35" s="6">
        <v>50807.57</v>
      </c>
      <c r="E35" s="6">
        <v>-3643.86</v>
      </c>
      <c r="F35" s="42">
        <v>92932.01</v>
      </c>
      <c r="G35" s="42">
        <f>D35+D36+E35+E36-F35</f>
        <v>7327.7700000000186</v>
      </c>
    </row>
    <row r="36" spans="1:10">
      <c r="A36" s="41"/>
      <c r="B36" s="5">
        <f>D36/C36</f>
        <v>18005.667796610167</v>
      </c>
      <c r="C36" s="6">
        <v>2.95</v>
      </c>
      <c r="D36" s="6">
        <v>53116.72</v>
      </c>
      <c r="E36" s="6">
        <v>-20.65</v>
      </c>
      <c r="F36" s="43"/>
      <c r="G36" s="43"/>
    </row>
    <row r="37" spans="1:10">
      <c r="A37" s="40" t="s">
        <v>40</v>
      </c>
      <c r="B37" s="5">
        <f t="shared" ref="B37:B42" si="0">D37/C37</f>
        <v>116.46020349799814</v>
      </c>
      <c r="C37" s="6">
        <v>1328.76</v>
      </c>
      <c r="D37" s="6">
        <v>154747.66</v>
      </c>
      <c r="E37" s="6"/>
      <c r="F37" s="42">
        <v>288354.96999999997</v>
      </c>
      <c r="G37" s="42">
        <f t="shared" ref="G37" si="1">D37+D38+E37+E38-F37</f>
        <v>33715.680000000051</v>
      </c>
    </row>
    <row r="38" spans="1:10">
      <c r="A38" s="41"/>
      <c r="B38" s="5">
        <f t="shared" si="0"/>
        <v>111.36009024718143</v>
      </c>
      <c r="C38" s="6">
        <v>1502.54</v>
      </c>
      <c r="D38" s="6">
        <v>167322.99</v>
      </c>
      <c r="E38" s="6"/>
      <c r="F38" s="43"/>
      <c r="G38" s="43"/>
    </row>
    <row r="39" spans="1:10" ht="16.5" customHeight="1">
      <c r="A39" s="40" t="s">
        <v>139</v>
      </c>
      <c r="B39" s="5">
        <f t="shared" si="0"/>
        <v>1910.5351916376308</v>
      </c>
      <c r="C39" s="6">
        <v>14.35</v>
      </c>
      <c r="D39" s="6">
        <v>27416.18</v>
      </c>
      <c r="E39" s="6">
        <v>13.28</v>
      </c>
      <c r="F39" s="42">
        <v>45861</v>
      </c>
      <c r="G39" s="42">
        <f t="shared" ref="G39" si="2">D39+D40+E39+E40-F39</f>
        <v>5007.1100000000006</v>
      </c>
    </row>
    <row r="40" spans="1:10">
      <c r="A40" s="41"/>
      <c r="B40" s="5">
        <f t="shared" si="0"/>
        <v>1451.1481257557439</v>
      </c>
      <c r="C40" s="6">
        <v>16.54</v>
      </c>
      <c r="D40" s="6">
        <v>24001.99</v>
      </c>
      <c r="E40" s="6">
        <v>-563.34</v>
      </c>
      <c r="F40" s="43"/>
      <c r="G40" s="43"/>
    </row>
    <row r="41" spans="1:10" ht="16.5" customHeight="1">
      <c r="A41" s="40" t="s">
        <v>140</v>
      </c>
      <c r="B41" s="5">
        <f t="shared" si="0"/>
        <v>1910.5333057509306</v>
      </c>
      <c r="C41" s="6">
        <v>24.17</v>
      </c>
      <c r="D41" s="6">
        <v>46177.59</v>
      </c>
      <c r="E41" s="6">
        <v>22.42</v>
      </c>
      <c r="F41" s="42">
        <v>79037.100000000006</v>
      </c>
      <c r="G41" s="42">
        <f t="shared" ref="G41" si="3">D41+D42+E41+E42-F41</f>
        <v>8676.339999999982</v>
      </c>
    </row>
    <row r="42" spans="1:10">
      <c r="A42" s="41"/>
      <c r="B42" s="5">
        <f t="shared" si="0"/>
        <v>1447.7418256130788</v>
      </c>
      <c r="C42" s="6">
        <v>29.36</v>
      </c>
      <c r="D42" s="6">
        <v>42505.7</v>
      </c>
      <c r="E42" s="6">
        <v>-992.27</v>
      </c>
      <c r="F42" s="43"/>
      <c r="G42" s="43"/>
    </row>
    <row r="43" spans="1:10">
      <c r="A43" s="4" t="s">
        <v>70</v>
      </c>
      <c r="B43" s="5"/>
      <c r="C43" s="6"/>
      <c r="D43" s="6">
        <f>SUM(D35:D42)</f>
        <v>566096.39999999991</v>
      </c>
      <c r="E43" s="6">
        <f>SUM(E35:E42)</f>
        <v>-5184.42</v>
      </c>
      <c r="F43" s="6">
        <f>SUM(F35:F42)</f>
        <v>506185.07999999996</v>
      </c>
      <c r="G43" s="6">
        <f>SUM(G35:G42)</f>
        <v>54726.900000000052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2"/>
      <c r="D48" s="25" t="s">
        <v>10</v>
      </c>
      <c r="E48" s="22"/>
      <c r="F48" s="25" t="s">
        <v>11</v>
      </c>
      <c r="G48" s="22"/>
    </row>
    <row r="49" spans="1:7" ht="50.25" customHeight="1">
      <c r="A49" s="9">
        <v>1</v>
      </c>
      <c r="B49" s="34" t="s">
        <v>12</v>
      </c>
      <c r="C49" s="34"/>
      <c r="D49" s="29" t="s">
        <v>13</v>
      </c>
      <c r="E49" s="29"/>
      <c r="F49" s="35">
        <f>0.54*H4*D7</f>
        <v>7030.8</v>
      </c>
      <c r="G49" s="35"/>
    </row>
    <row r="50" spans="1:7" ht="31.5" customHeight="1">
      <c r="A50" s="9">
        <v>2</v>
      </c>
      <c r="B50" s="34" t="s">
        <v>14</v>
      </c>
      <c r="C50" s="34"/>
      <c r="D50" s="29" t="s">
        <v>13</v>
      </c>
      <c r="E50" s="29"/>
      <c r="F50" s="35">
        <f>1.71*H4*D7</f>
        <v>22264.2</v>
      </c>
      <c r="G50" s="35"/>
    </row>
    <row r="51" spans="1:7">
      <c r="A51" s="13">
        <v>3</v>
      </c>
      <c r="B51" s="34" t="s">
        <v>15</v>
      </c>
      <c r="C51" s="34"/>
      <c r="D51" s="29" t="s">
        <v>16</v>
      </c>
      <c r="E51" s="29"/>
      <c r="F51" s="35">
        <f>0.14833333333*H4*D7</f>
        <v>1931.2999999566002</v>
      </c>
      <c r="G51" s="35"/>
    </row>
    <row r="52" spans="1:7" ht="30" customHeight="1">
      <c r="A52" s="13">
        <v>4</v>
      </c>
      <c r="B52" s="34" t="s">
        <v>17</v>
      </c>
      <c r="C52" s="34"/>
      <c r="D52" s="29" t="s">
        <v>98</v>
      </c>
      <c r="E52" s="29"/>
      <c r="F52" s="35">
        <f>0.79*H4*C6</f>
        <v>12258.588</v>
      </c>
      <c r="G52" s="35"/>
    </row>
    <row r="53" spans="1:7" ht="61.5" customHeight="1">
      <c r="A53" s="13">
        <v>5</v>
      </c>
      <c r="B53" s="34" t="s">
        <v>18</v>
      </c>
      <c r="C53" s="34"/>
      <c r="D53" s="29" t="s">
        <v>19</v>
      </c>
      <c r="E53" s="29"/>
      <c r="F53" s="35">
        <f>1.04*H4*C6</f>
        <v>16137.887999999999</v>
      </c>
      <c r="G53" s="35"/>
    </row>
    <row r="54" spans="1:7" ht="29.25" customHeight="1">
      <c r="A54" s="13">
        <v>6</v>
      </c>
      <c r="B54" s="34" t="s">
        <v>20</v>
      </c>
      <c r="C54" s="34"/>
      <c r="D54" s="29" t="s">
        <v>66</v>
      </c>
      <c r="E54" s="29"/>
      <c r="F54" s="35"/>
      <c r="G54" s="35"/>
    </row>
    <row r="55" spans="1:7" ht="29.25" customHeight="1">
      <c r="A55" s="13">
        <v>7</v>
      </c>
      <c r="B55" s="34" t="s">
        <v>21</v>
      </c>
      <c r="C55" s="34"/>
      <c r="D55" s="25" t="s">
        <v>66</v>
      </c>
      <c r="E55" s="22"/>
      <c r="F55" s="35">
        <f>2.20416666666*H4*D7</f>
        <v>28698.249999913198</v>
      </c>
      <c r="G55" s="35"/>
    </row>
    <row r="56" spans="1:7" ht="44.25" customHeight="1">
      <c r="A56" s="13">
        <v>8</v>
      </c>
      <c r="B56" s="34" t="s">
        <v>22</v>
      </c>
      <c r="C56" s="34"/>
      <c r="D56" s="25" t="s">
        <v>99</v>
      </c>
      <c r="E56" s="22"/>
      <c r="F56" s="35">
        <f>0.2525*H4*C6</f>
        <v>3918.0929999999998</v>
      </c>
      <c r="G56" s="35"/>
    </row>
    <row r="57" spans="1:7" ht="31.5" customHeight="1">
      <c r="A57" s="9"/>
      <c r="B57" s="34" t="s">
        <v>23</v>
      </c>
      <c r="C57" s="34"/>
      <c r="D57" s="29"/>
      <c r="E57" s="29"/>
      <c r="F57" s="35">
        <f>SUM(F49:G56)</f>
        <v>92239.118999869796</v>
      </c>
      <c r="G57" s="35"/>
    </row>
    <row r="59" spans="1:7">
      <c r="A59" s="1" t="s">
        <v>24</v>
      </c>
    </row>
    <row r="61" spans="1:7" ht="44.25" customHeight="1">
      <c r="A61" s="9" t="s">
        <v>8</v>
      </c>
      <c r="B61" s="29" t="s">
        <v>25</v>
      </c>
      <c r="C61" s="29"/>
      <c r="D61" s="25" t="s">
        <v>26</v>
      </c>
      <c r="E61" s="22"/>
      <c r="F61" s="25" t="s">
        <v>27</v>
      </c>
      <c r="G61" s="22"/>
    </row>
    <row r="62" spans="1:7" ht="51" customHeight="1">
      <c r="A62" s="9">
        <v>1</v>
      </c>
      <c r="B62" s="20" t="s">
        <v>79</v>
      </c>
      <c r="C62" s="20"/>
      <c r="D62" s="26" t="s">
        <v>80</v>
      </c>
      <c r="E62" s="26"/>
      <c r="F62" s="27">
        <v>45.68</v>
      </c>
      <c r="G62" s="28"/>
    </row>
    <row r="63" spans="1:7" ht="30.75" customHeight="1">
      <c r="A63" s="9">
        <v>2</v>
      </c>
      <c r="B63" s="20" t="s">
        <v>95</v>
      </c>
      <c r="C63" s="20"/>
      <c r="D63" s="26" t="s">
        <v>80</v>
      </c>
      <c r="E63" s="26"/>
      <c r="F63" s="27">
        <v>599</v>
      </c>
      <c r="G63" s="28"/>
    </row>
    <row r="64" spans="1:7" ht="30.75" customHeight="1">
      <c r="A64" s="11">
        <v>3</v>
      </c>
      <c r="B64" s="20" t="s">
        <v>95</v>
      </c>
      <c r="C64" s="20"/>
      <c r="D64" s="26" t="s">
        <v>81</v>
      </c>
      <c r="E64" s="26"/>
      <c r="F64" s="27">
        <v>1197</v>
      </c>
      <c r="G64" s="28"/>
    </row>
    <row r="65" spans="1:7" ht="31.5" customHeight="1">
      <c r="A65" s="11">
        <v>4</v>
      </c>
      <c r="B65" s="20" t="s">
        <v>95</v>
      </c>
      <c r="C65" s="20"/>
      <c r="D65" s="26" t="s">
        <v>82</v>
      </c>
      <c r="E65" s="26"/>
      <c r="F65" s="27">
        <v>1795</v>
      </c>
      <c r="G65" s="28"/>
    </row>
    <row r="66" spans="1:7" ht="17.25" customHeight="1">
      <c r="A66" s="14">
        <v>5</v>
      </c>
      <c r="B66" s="20" t="s">
        <v>83</v>
      </c>
      <c r="C66" s="20"/>
      <c r="D66" s="26" t="s">
        <v>82</v>
      </c>
      <c r="E66" s="26"/>
      <c r="F66" s="27">
        <v>3796.32</v>
      </c>
      <c r="G66" s="28"/>
    </row>
    <row r="67" spans="1:7" ht="33" customHeight="1">
      <c r="A67" s="14">
        <v>6</v>
      </c>
      <c r="B67" s="20" t="s">
        <v>84</v>
      </c>
      <c r="C67" s="20"/>
      <c r="D67" s="26" t="s">
        <v>85</v>
      </c>
      <c r="E67" s="26"/>
      <c r="F67" s="27">
        <v>901</v>
      </c>
      <c r="G67" s="28"/>
    </row>
    <row r="68" spans="1:7" ht="33" customHeight="1">
      <c r="A68" s="14">
        <v>7</v>
      </c>
      <c r="B68" s="30" t="s">
        <v>88</v>
      </c>
      <c r="C68" s="31"/>
      <c r="D68" s="32" t="s">
        <v>89</v>
      </c>
      <c r="E68" s="33"/>
      <c r="F68" s="27">
        <v>870.36</v>
      </c>
      <c r="G68" s="28"/>
    </row>
    <row r="69" spans="1:7" ht="47.25" customHeight="1">
      <c r="A69" s="14">
        <v>8</v>
      </c>
      <c r="B69" s="20" t="s">
        <v>86</v>
      </c>
      <c r="C69" s="20"/>
      <c r="D69" s="26" t="s">
        <v>87</v>
      </c>
      <c r="E69" s="26"/>
      <c r="F69" s="27">
        <v>44.24</v>
      </c>
      <c r="G69" s="28"/>
    </row>
    <row r="70" spans="1:7" ht="32.25" customHeight="1">
      <c r="A70" s="14">
        <v>9</v>
      </c>
      <c r="B70" s="20" t="s">
        <v>90</v>
      </c>
      <c r="C70" s="20"/>
      <c r="D70" s="26" t="s">
        <v>87</v>
      </c>
      <c r="E70" s="26"/>
      <c r="F70" s="27">
        <v>3987.59</v>
      </c>
      <c r="G70" s="28"/>
    </row>
    <row r="71" spans="1:7">
      <c r="A71" s="14">
        <v>10</v>
      </c>
      <c r="B71" s="20" t="s">
        <v>91</v>
      </c>
      <c r="C71" s="20"/>
      <c r="D71" s="26" t="s">
        <v>87</v>
      </c>
      <c r="E71" s="26"/>
      <c r="F71" s="27">
        <v>5153.0600000000004</v>
      </c>
      <c r="G71" s="28"/>
    </row>
    <row r="72" spans="1:7">
      <c r="A72" s="14">
        <v>11</v>
      </c>
      <c r="B72" s="20" t="s">
        <v>91</v>
      </c>
      <c r="C72" s="20"/>
      <c r="D72" s="26" t="s">
        <v>87</v>
      </c>
      <c r="E72" s="26"/>
      <c r="F72" s="27">
        <v>2306.84</v>
      </c>
      <c r="G72" s="28"/>
    </row>
    <row r="73" spans="1:7" ht="49.5" customHeight="1">
      <c r="A73" s="14">
        <v>12</v>
      </c>
      <c r="B73" s="20" t="s">
        <v>92</v>
      </c>
      <c r="C73" s="20"/>
      <c r="D73" s="26" t="s">
        <v>93</v>
      </c>
      <c r="E73" s="26"/>
      <c r="F73" s="27">
        <v>26.12</v>
      </c>
      <c r="G73" s="28"/>
    </row>
    <row r="74" spans="1:7" ht="33" customHeight="1">
      <c r="A74" s="14">
        <v>13</v>
      </c>
      <c r="B74" s="20" t="s">
        <v>132</v>
      </c>
      <c r="C74" s="20"/>
      <c r="D74" s="26" t="s">
        <v>94</v>
      </c>
      <c r="E74" s="26"/>
      <c r="F74" s="27">
        <v>1555.72</v>
      </c>
      <c r="G74" s="28"/>
    </row>
    <row r="75" spans="1:7" ht="18" customHeight="1">
      <c r="A75" s="14">
        <v>14</v>
      </c>
      <c r="B75" s="20" t="s">
        <v>96</v>
      </c>
      <c r="C75" s="20"/>
      <c r="D75" s="26" t="s">
        <v>97</v>
      </c>
      <c r="E75" s="26"/>
      <c r="F75" s="27">
        <v>12741</v>
      </c>
      <c r="G75" s="28"/>
    </row>
    <row r="76" spans="1:7" ht="31.5" customHeight="1">
      <c r="A76" s="14">
        <v>15</v>
      </c>
      <c r="B76" s="20" t="s">
        <v>128</v>
      </c>
      <c r="C76" s="20"/>
      <c r="D76" s="26" t="s">
        <v>129</v>
      </c>
      <c r="E76" s="26"/>
      <c r="F76" s="27">
        <v>45.21</v>
      </c>
      <c r="G76" s="28"/>
    </row>
    <row r="77" spans="1:7" ht="17.25" customHeight="1">
      <c r="A77" s="14">
        <v>16</v>
      </c>
      <c r="B77" s="20" t="s">
        <v>130</v>
      </c>
      <c r="C77" s="20"/>
      <c r="D77" s="26" t="s">
        <v>129</v>
      </c>
      <c r="E77" s="26"/>
      <c r="F77" s="27">
        <v>585.39</v>
      </c>
      <c r="G77" s="28"/>
    </row>
    <row r="78" spans="1:7" ht="48" customHeight="1">
      <c r="A78" s="14">
        <v>17</v>
      </c>
      <c r="B78" s="20" t="s">
        <v>131</v>
      </c>
      <c r="C78" s="20"/>
      <c r="D78" s="26" t="s">
        <v>129</v>
      </c>
      <c r="E78" s="26"/>
      <c r="F78" s="27">
        <v>1613.04</v>
      </c>
      <c r="G78" s="28"/>
    </row>
    <row r="79" spans="1:7" ht="48.75" customHeight="1">
      <c r="A79" s="9"/>
      <c r="B79" s="23" t="s">
        <v>72</v>
      </c>
      <c r="C79" s="24"/>
      <c r="D79" s="25"/>
      <c r="E79" s="22"/>
      <c r="F79" s="21">
        <f>SUM(F62:G78)</f>
        <v>37262.57</v>
      </c>
      <c r="G79" s="22"/>
    </row>
    <row r="81" spans="1:7">
      <c r="A81" s="1" t="s">
        <v>28</v>
      </c>
      <c r="D81" s="7">
        <f>2.1*H4*C6</f>
        <v>32586.120000000003</v>
      </c>
      <c r="E81" s="1" t="s">
        <v>29</v>
      </c>
    </row>
    <row r="82" spans="1:7">
      <c r="A82" s="1" t="s">
        <v>30</v>
      </c>
      <c r="D82" s="7">
        <f>F89*5.3%</f>
        <v>7824.2378900000003</v>
      </c>
      <c r="E82" s="1" t="s">
        <v>29</v>
      </c>
    </row>
    <row r="84" spans="1:7">
      <c r="A84" s="1" t="s">
        <v>43</v>
      </c>
    </row>
    <row r="85" spans="1:7">
      <c r="A85" s="1" t="s">
        <v>74</v>
      </c>
    </row>
    <row r="86" spans="1:7">
      <c r="B86" s="1" t="s">
        <v>42</v>
      </c>
      <c r="F86" s="7">
        <v>164941.57999999999</v>
      </c>
      <c r="G86" s="1" t="s">
        <v>29</v>
      </c>
    </row>
    <row r="88" spans="1:7">
      <c r="A88" s="1" t="s">
        <v>31</v>
      </c>
    </row>
    <row r="89" spans="1:7">
      <c r="B89" s="1" t="s">
        <v>76</v>
      </c>
      <c r="F89" s="7">
        <v>147627.13</v>
      </c>
      <c r="G89" s="1" t="s">
        <v>29</v>
      </c>
    </row>
    <row r="90" spans="1:7">
      <c r="D90" s="7"/>
    </row>
    <row r="91" spans="1:7">
      <c r="A91" s="1" t="s">
        <v>141</v>
      </c>
      <c r="D91" s="7"/>
    </row>
    <row r="92" spans="1:7">
      <c r="A92" s="1" t="s">
        <v>77</v>
      </c>
      <c r="D92" s="7"/>
      <c r="F92" s="7">
        <v>17314.45</v>
      </c>
      <c r="G92" s="1" t="s">
        <v>29</v>
      </c>
    </row>
    <row r="93" spans="1:7">
      <c r="D93" s="7"/>
    </row>
    <row r="94" spans="1:7">
      <c r="A94" s="1" t="s">
        <v>142</v>
      </c>
      <c r="D94" s="7"/>
    </row>
    <row r="95" spans="1:7">
      <c r="A95" s="1" t="s">
        <v>143</v>
      </c>
      <c r="D95" s="7"/>
      <c r="F95" s="7">
        <v>54726.9</v>
      </c>
      <c r="G95" s="1" t="s">
        <v>29</v>
      </c>
    </row>
    <row r="97" spans="1:7">
      <c r="A97" s="1" t="s">
        <v>75</v>
      </c>
    </row>
    <row r="98" spans="1:7">
      <c r="B98" s="1" t="s">
        <v>41</v>
      </c>
      <c r="F98" s="7">
        <f>F57+F79+D81</f>
        <v>162087.8089998698</v>
      </c>
      <c r="G98" s="1" t="s">
        <v>29</v>
      </c>
    </row>
    <row r="100" spans="1:7" ht="30" customHeight="1">
      <c r="A100" s="1" t="s">
        <v>32</v>
      </c>
    </row>
    <row r="101" spans="1:7" ht="32.25" customHeight="1"/>
    <row r="102" spans="1:7" ht="28.5" customHeight="1">
      <c r="A102" s="8" t="s">
        <v>33</v>
      </c>
      <c r="B102" s="19" t="s">
        <v>34</v>
      </c>
      <c r="C102" s="19"/>
      <c r="D102" s="8" t="s">
        <v>35</v>
      </c>
      <c r="E102" s="19" t="s">
        <v>36</v>
      </c>
      <c r="F102" s="19"/>
      <c r="G102" s="8" t="s">
        <v>37</v>
      </c>
    </row>
    <row r="103" spans="1:7" ht="33.75" customHeight="1">
      <c r="A103" s="18" t="s">
        <v>38</v>
      </c>
      <c r="B103" s="17" t="s">
        <v>56</v>
      </c>
      <c r="C103" s="17"/>
      <c r="D103" s="10">
        <v>2</v>
      </c>
      <c r="E103" s="17" t="s">
        <v>58</v>
      </c>
      <c r="F103" s="17"/>
      <c r="G103" s="10">
        <v>2</v>
      </c>
    </row>
    <row r="104" spans="1:7" ht="43.5" customHeight="1">
      <c r="A104" s="18"/>
      <c r="B104" s="17" t="s">
        <v>44</v>
      </c>
      <c r="C104" s="17"/>
      <c r="D104" s="10">
        <v>3</v>
      </c>
      <c r="E104" s="17" t="s">
        <v>58</v>
      </c>
      <c r="F104" s="17"/>
      <c r="G104" s="10">
        <v>3</v>
      </c>
    </row>
    <row r="105" spans="1:7" ht="69" customHeight="1">
      <c r="A105" s="18"/>
      <c r="B105" s="17" t="s">
        <v>45</v>
      </c>
      <c r="C105" s="17"/>
      <c r="D105" s="10"/>
      <c r="E105" s="17" t="s">
        <v>58</v>
      </c>
      <c r="F105" s="17"/>
      <c r="G105" s="10"/>
    </row>
    <row r="106" spans="1:7" ht="37.5" customHeight="1">
      <c r="A106" s="10" t="s">
        <v>46</v>
      </c>
      <c r="B106" s="17" t="s">
        <v>47</v>
      </c>
      <c r="C106" s="17"/>
      <c r="D106" s="10"/>
      <c r="E106" s="17" t="s">
        <v>59</v>
      </c>
      <c r="F106" s="17"/>
      <c r="G106" s="10"/>
    </row>
    <row r="107" spans="1:7" ht="60" customHeight="1">
      <c r="A107" s="18" t="s">
        <v>48</v>
      </c>
      <c r="B107" s="17" t="s">
        <v>57</v>
      </c>
      <c r="C107" s="17"/>
      <c r="D107" s="10">
        <v>2</v>
      </c>
      <c r="E107" s="17" t="s">
        <v>60</v>
      </c>
      <c r="F107" s="17"/>
      <c r="G107" s="10">
        <v>2</v>
      </c>
    </row>
    <row r="108" spans="1:7" ht="33" customHeight="1">
      <c r="A108" s="18"/>
      <c r="B108" s="17" t="s">
        <v>49</v>
      </c>
      <c r="C108" s="17"/>
      <c r="D108" s="10"/>
      <c r="E108" s="17" t="s">
        <v>61</v>
      </c>
      <c r="F108" s="17"/>
      <c r="G108" s="10"/>
    </row>
    <row r="109" spans="1:7" ht="42.75" customHeight="1">
      <c r="A109" s="18"/>
      <c r="B109" s="17" t="s">
        <v>53</v>
      </c>
      <c r="C109" s="17"/>
      <c r="D109" s="10">
        <v>6</v>
      </c>
      <c r="E109" s="17" t="s">
        <v>62</v>
      </c>
      <c r="F109" s="17"/>
      <c r="G109" s="10">
        <v>6</v>
      </c>
    </row>
    <row r="110" spans="1:7" ht="36" customHeight="1">
      <c r="A110" s="18"/>
      <c r="B110" s="17" t="s">
        <v>54</v>
      </c>
      <c r="C110" s="17"/>
      <c r="D110" s="10"/>
      <c r="E110" s="17" t="s">
        <v>63</v>
      </c>
      <c r="F110" s="17"/>
      <c r="G110" s="10"/>
    </row>
    <row r="111" spans="1:7">
      <c r="A111" s="18"/>
      <c r="B111" s="17" t="s">
        <v>55</v>
      </c>
      <c r="C111" s="17"/>
      <c r="D111" s="10"/>
      <c r="E111" s="17" t="s">
        <v>64</v>
      </c>
      <c r="F111" s="17"/>
      <c r="G111" s="10"/>
    </row>
    <row r="112" spans="1:7">
      <c r="A112" s="18"/>
      <c r="B112" s="17" t="s">
        <v>50</v>
      </c>
      <c r="C112" s="17"/>
      <c r="D112" s="10"/>
      <c r="E112" s="17" t="s">
        <v>65</v>
      </c>
      <c r="F112" s="17"/>
      <c r="G112" s="10"/>
    </row>
    <row r="113" spans="1:7">
      <c r="A113" s="18"/>
      <c r="B113" s="17" t="s">
        <v>51</v>
      </c>
      <c r="C113" s="17"/>
      <c r="D113" s="10"/>
      <c r="E113" s="17" t="s">
        <v>60</v>
      </c>
      <c r="F113" s="17"/>
      <c r="G113" s="10"/>
    </row>
    <row r="114" spans="1:7">
      <c r="A114" s="18"/>
      <c r="B114" s="17" t="s">
        <v>52</v>
      </c>
      <c r="C114" s="17"/>
      <c r="D114" s="10">
        <v>1</v>
      </c>
      <c r="E114" s="17"/>
      <c r="F114" s="17"/>
      <c r="G114" s="10">
        <v>1</v>
      </c>
    </row>
    <row r="117" spans="1:7">
      <c r="A117" s="1" t="s">
        <v>68</v>
      </c>
      <c r="F117" s="1" t="s">
        <v>67</v>
      </c>
    </row>
    <row r="119" spans="1:7">
      <c r="A119" s="1" t="s">
        <v>71</v>
      </c>
      <c r="F119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4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9:C69"/>
    <mergeCell ref="B70:C70"/>
    <mergeCell ref="B61:C61"/>
    <mergeCell ref="D61:E61"/>
    <mergeCell ref="F61:G61"/>
    <mergeCell ref="B62:C62"/>
    <mergeCell ref="B63:C63"/>
    <mergeCell ref="B64:C64"/>
    <mergeCell ref="B68:C68"/>
    <mergeCell ref="D68:E68"/>
    <mergeCell ref="F68:G68"/>
    <mergeCell ref="D65:E65"/>
    <mergeCell ref="D66:E66"/>
    <mergeCell ref="D67:E67"/>
    <mergeCell ref="D69:E69"/>
    <mergeCell ref="D70:E70"/>
    <mergeCell ref="F65:G65"/>
    <mergeCell ref="F66:G66"/>
    <mergeCell ref="F67:G67"/>
    <mergeCell ref="F69:G69"/>
    <mergeCell ref="F70:G70"/>
    <mergeCell ref="B77:C77"/>
    <mergeCell ref="B78:C78"/>
    <mergeCell ref="B71:C71"/>
    <mergeCell ref="B72:C72"/>
    <mergeCell ref="B73:C73"/>
    <mergeCell ref="B74:C74"/>
    <mergeCell ref="B75:C75"/>
    <mergeCell ref="B76:C76"/>
    <mergeCell ref="F79:G79"/>
    <mergeCell ref="B79:C79"/>
    <mergeCell ref="D79:E79"/>
    <mergeCell ref="D76:E76"/>
    <mergeCell ref="D77:E77"/>
    <mergeCell ref="D78:E78"/>
    <mergeCell ref="D71:E71"/>
    <mergeCell ref="D72:E72"/>
    <mergeCell ref="D73:E73"/>
    <mergeCell ref="F76:G76"/>
    <mergeCell ref="F77:G77"/>
    <mergeCell ref="F78:G78"/>
    <mergeCell ref="F71:G71"/>
    <mergeCell ref="F72:G72"/>
    <mergeCell ref="F73:G73"/>
    <mergeCell ref="B102:C102"/>
    <mergeCell ref="E102:F102"/>
    <mergeCell ref="A103:A105"/>
    <mergeCell ref="B103:C103"/>
    <mergeCell ref="E103:F103"/>
    <mergeCell ref="B104:C104"/>
    <mergeCell ref="E104:F104"/>
    <mergeCell ref="B105:C105"/>
    <mergeCell ref="E105:F105"/>
    <mergeCell ref="B106:C106"/>
    <mergeCell ref="E106:F106"/>
    <mergeCell ref="A107:A114"/>
    <mergeCell ref="B107:C107"/>
    <mergeCell ref="E107:F107"/>
    <mergeCell ref="B108:C108"/>
    <mergeCell ref="E108:F108"/>
    <mergeCell ref="B109:C109"/>
    <mergeCell ref="E109:F109"/>
    <mergeCell ref="B113:C113"/>
    <mergeCell ref="E113:F113"/>
    <mergeCell ref="B114:C114"/>
    <mergeCell ref="E114:F114"/>
    <mergeCell ref="B110:C110"/>
    <mergeCell ref="E110:F110"/>
    <mergeCell ref="B111:C111"/>
    <mergeCell ref="E111:F111"/>
    <mergeCell ref="B112:C112"/>
    <mergeCell ref="E112:F11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2014-03-02T11:42:42Z</dcterms:modified>
</cp:coreProperties>
</file>