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69" l="1"/>
  <c r="F47"/>
  <c r="F49"/>
  <c r="F48"/>
  <c r="F51"/>
  <c r="F50"/>
  <c r="G41"/>
  <c r="F54"/>
  <c r="F67"/>
  <c r="D70"/>
  <c r="F55" l="1"/>
  <c r="F86" s="1"/>
</calcChain>
</file>

<file path=xl/sharedStrings.xml><?xml version="1.0" encoding="utf-8"?>
<sst xmlns="http://schemas.openxmlformats.org/spreadsheetml/2006/main" count="149" uniqueCount="128">
  <si>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</si>
  <si>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</si>
  <si>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</si>
  <si>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</si>
  <si>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</si>
  <si>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</si>
  <si>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</si>
  <si>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</si>
  <si>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</si>
  <si>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</si>
  <si>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</si>
  <si>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</si>
  <si>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</si>
  <si>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</si>
  <si>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</si>
  <si>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</si>
  <si>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</si>
  <si>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</si>
  <si>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</si>
  <si>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</si>
  <si>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</si>
  <si>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</si>
  <si>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</si>
  <si>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</si>
  <si>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</si>
  <si>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</si>
  <si>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</si>
  <si>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</si>
  <si>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</si>
  <si>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</si>
  <si>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</si>
  <si>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</si>
  <si>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</si>
  <si>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</si>
  <si>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</si>
  <si>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</si>
  <si>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</si>
  <si>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</si>
  <si>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</si>
  <si>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</si>
  <si>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</si>
  <si>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</si>
  <si>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</si>
  <si>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</si>
  <si>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</si>
  <si>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</si>
  <si>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</si>
  <si>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</si>
  <si>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</si>
  <si>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</si>
  <si>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</si>
  <si>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</si>
  <si>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</si>
  <si>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</si>
  <si>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</si>
  <si>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</si>
  <si>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</si>
  <si>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</si>
  <si>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</si>
  <si>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</si>
  <si>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</si>
  <si>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</si>
  <si>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</si>
  <si>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</si>
  <si>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</si>
  <si>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</si>
  <si>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</si>
  <si>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</si>
  <si>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</si>
  <si>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</si>
  <si>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</si>
  <si>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</si>
  <si>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</si>
  <si>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</si>
  <si>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</si>
  <si>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</si>
  <si>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</si>
  <si>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</si>
  <si>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35 по улице Набережная  </t>
  </si>
  <si>
    <t>Март</t>
  </si>
  <si>
    <t>окраска дверей</t>
  </si>
  <si>
    <t>Апрель</t>
  </si>
  <si>
    <t>кв.3 регистрация счетчика ХВ,установка пломбы</t>
  </si>
  <si>
    <t>кв.3 замена стояка канализации</t>
  </si>
  <si>
    <t>кв.3 ремонт стояка и врезки ХВ</t>
  </si>
  <si>
    <t>кв.6 замена стояков отопления</t>
  </si>
  <si>
    <t>Август</t>
  </si>
  <si>
    <t>смена дверных полотен в подъезде</t>
  </si>
  <si>
    <t>кв.2,6 замена стояка,подводки отопления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</si>
  <si>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</si>
  <si>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</si>
  <si>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</si>
  <si>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</si>
  <si>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</si>
  <si>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</si>
  <si>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</si>
  <si>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</si>
  <si>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</si>
  <si>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</si>
  <si>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</si>
  <si>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</si>
  <si>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</si>
  <si>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</si>
  <si>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</si>
  <si>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</si>
  <si>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</si>
  <si>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</si>
  <si>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</si>
  <si>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</si>
  <si>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</si>
  <si>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</si>
  <si>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</si>
  <si>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</si>
  <si>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</si>
  <si>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</si>
  <si>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</si>
  <si>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33а от 15.01.09г.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</si>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</sst>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75" workbookViewId="0">
      <selection activeCell="A87" sqref="A87:XFD8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6" t="s">
        <v>0</v>
      </c>
      <c r="B1" s="26"/>
      <c r="C1" s="26"/>
      <c r="D1" s="26"/>
      <c r="E1" s="26"/>
      <c r="F1" s="26"/>
      <c r="G1" s="26"/>
    </row>
    <row r="2" spans="1:8">
      <c r="A2" s="26" t="s">
        <v>5</v>
      </c>
      <c r="B2" s="26"/>
      <c r="C2" s="26"/>
      <c r="D2" s="26"/>
      <c r="E2" s="26"/>
      <c r="F2" s="26"/>
      <c r="G2" s="26"/>
    </row>
    <row r="3" spans="1:8">
      <c r="A3" s="26" t="s">
        <v>78</v>
      </c>
      <c r="B3" s="26"/>
      <c r="C3" s="26"/>
      <c r="D3" s="26"/>
      <c r="E3" s="26"/>
      <c r="F3" s="26"/>
      <c r="G3" s="26"/>
    </row>
    <row r="4" spans="1:8">
      <c r="A4" s="26" t="s">
        <v>73</v>
      </c>
      <c r="B4" s="26"/>
      <c r="C4" s="26"/>
      <c r="D4" s="26"/>
      <c r="E4" s="26"/>
      <c r="F4" s="26"/>
      <c r="G4" s="26"/>
      <c r="H4" s="12">
        <v>12</v>
      </c>
    </row>
    <row r="5" spans="1:8" ht="11.25" customHeight="1"/>
    <row r="6" spans="1:8">
      <c r="A6" s="1" t="s">
        <v>6</v>
      </c>
      <c r="C6" s="3">
        <f>D7+D8</f>
        <v>273.39999999999998</v>
      </c>
      <c r="D6" s="1" t="s">
        <v>2</v>
      </c>
    </row>
    <row r="7" spans="1:8">
      <c r="A7" s="1" t="s">
        <v>92</v>
      </c>
      <c r="B7" s="1" t="s">
        <v>93</v>
      </c>
      <c r="C7" s="3"/>
      <c r="D7" s="1">
        <v>273.39999999999998</v>
      </c>
      <c r="E7" s="1" t="s">
        <v>2</v>
      </c>
    </row>
    <row r="8" spans="1:8">
      <c r="B8" s="1" t="s">
        <v>94</v>
      </c>
      <c r="C8" s="3"/>
      <c r="D8" s="1">
        <v>0</v>
      </c>
      <c r="E8" s="1" t="s">
        <v>2</v>
      </c>
    </row>
    <row r="9" spans="1:8">
      <c r="A9" s="1" t="s">
        <v>95</v>
      </c>
      <c r="C9" s="1">
        <v>2</v>
      </c>
    </row>
    <row r="10" spans="1:8">
      <c r="A10" s="1" t="s">
        <v>96</v>
      </c>
      <c r="C10" s="1">
        <v>1</v>
      </c>
    </row>
    <row r="11" spans="1:8">
      <c r="A11" s="1" t="s">
        <v>97</v>
      </c>
      <c r="C11" s="1">
        <v>8</v>
      </c>
    </row>
    <row r="12" spans="1:8">
      <c r="A12" s="1" t="s">
        <v>98</v>
      </c>
      <c r="E12" s="1">
        <v>22.6</v>
      </c>
      <c r="F12" s="1" t="s">
        <v>2</v>
      </c>
    </row>
    <row r="13" spans="1:8">
      <c r="A13" s="1" t="s">
        <v>99</v>
      </c>
      <c r="B13" s="1">
        <v>196</v>
      </c>
      <c r="C13" s="1" t="s">
        <v>2</v>
      </c>
    </row>
    <row r="14" spans="1:8">
      <c r="A14" s="1" t="s">
        <v>100</v>
      </c>
      <c r="D14" s="1">
        <v>750</v>
      </c>
      <c r="E14" s="1" t="s">
        <v>2</v>
      </c>
    </row>
    <row r="16" spans="1:8">
      <c r="A16" s="1" t="s">
        <v>101</v>
      </c>
    </row>
    <row r="17" spans="1:10">
      <c r="A17" s="25" t="s">
        <v>102</v>
      </c>
      <c r="B17" s="25"/>
      <c r="C17" s="25"/>
      <c r="D17" s="25"/>
      <c r="E17" s="25" t="s">
        <v>103</v>
      </c>
      <c r="F17" s="25"/>
    </row>
    <row r="18" spans="1:10">
      <c r="A18" s="27" t="s">
        <v>104</v>
      </c>
      <c r="B18" s="27"/>
      <c r="C18" s="27"/>
      <c r="D18" s="27"/>
      <c r="E18" s="25" t="s">
        <v>117</v>
      </c>
      <c r="F18" s="25"/>
    </row>
    <row r="20" spans="1:10">
      <c r="A20" s="1" t="s">
        <v>105</v>
      </c>
    </row>
    <row r="21" spans="1:10" ht="31.5" customHeight="1">
      <c r="A21" s="28" t="s">
        <v>106</v>
      </c>
      <c r="B21" s="28"/>
      <c r="C21" s="28" t="s">
        <v>107</v>
      </c>
      <c r="D21" s="28"/>
      <c r="E21" s="28" t="s">
        <v>108</v>
      </c>
      <c r="F21" s="28"/>
    </row>
    <row r="22" spans="1:10">
      <c r="A22" s="14" t="s">
        <v>109</v>
      </c>
      <c r="B22" s="14"/>
      <c r="C22" s="25">
        <v>8</v>
      </c>
      <c r="D22" s="25"/>
      <c r="E22" s="25">
        <v>8</v>
      </c>
      <c r="F22" s="25"/>
    </row>
    <row r="23" spans="1:10">
      <c r="A23" s="14" t="s">
        <v>110</v>
      </c>
      <c r="B23" s="14"/>
      <c r="C23" s="25">
        <v>6</v>
      </c>
      <c r="D23" s="25"/>
      <c r="E23" s="25">
        <v>7</v>
      </c>
      <c r="F23" s="25"/>
    </row>
    <row r="25" spans="1:10">
      <c r="A25" s="1" t="s">
        <v>111</v>
      </c>
      <c r="C25" s="1" t="s">
        <v>116</v>
      </c>
    </row>
    <row r="27" spans="1:10">
      <c r="A27" s="1" t="s">
        <v>112</v>
      </c>
    </row>
    <row r="28" spans="1:10">
      <c r="B28" s="1" t="s">
        <v>113</v>
      </c>
      <c r="D28" s="1">
        <v>11.96</v>
      </c>
      <c r="E28" s="1" t="s">
        <v>114</v>
      </c>
    </row>
    <row r="29" spans="1:10">
      <c r="B29" s="1" t="s">
        <v>115</v>
      </c>
      <c r="D29" s="1">
        <v>13.66</v>
      </c>
      <c r="E29" s="1" t="s">
        <v>114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118</v>
      </c>
      <c r="C32" s="15" t="s">
        <v>119</v>
      </c>
      <c r="D32" s="15" t="s">
        <v>120</v>
      </c>
      <c r="E32" s="15" t="s">
        <v>4</v>
      </c>
      <c r="F32" s="15" t="s">
        <v>121</v>
      </c>
      <c r="G32" s="15" t="s">
        <v>122</v>
      </c>
      <c r="H32" s="2"/>
      <c r="I32" s="2"/>
      <c r="J32" s="2"/>
    </row>
    <row r="33" spans="1:7">
      <c r="A33" s="16" t="s">
        <v>39</v>
      </c>
      <c r="B33" s="5">
        <f>D33/C33</f>
        <v>4805.447470817121</v>
      </c>
      <c r="C33" s="6">
        <v>2.57</v>
      </c>
      <c r="D33" s="6">
        <v>12350</v>
      </c>
      <c r="E33" s="6">
        <v>-208.38</v>
      </c>
      <c r="F33" s="18">
        <v>24864.959999999999</v>
      </c>
      <c r="G33" s="18">
        <f>D33+D34+E33+E34-F33</f>
        <v>0</v>
      </c>
    </row>
    <row r="34" spans="1:7">
      <c r="A34" s="17"/>
      <c r="B34" s="5">
        <f>D34/C34</f>
        <v>4312.9966101694918</v>
      </c>
      <c r="C34" s="6">
        <v>2.95</v>
      </c>
      <c r="D34" s="6">
        <v>12723.34</v>
      </c>
      <c r="E34" s="6"/>
      <c r="F34" s="19"/>
      <c r="G34" s="19"/>
    </row>
    <row r="35" spans="1:7">
      <c r="A35" s="16" t="s">
        <v>40</v>
      </c>
      <c r="B35" s="5">
        <f t="shared" ref="B35:B40" si="0">D35/C35</f>
        <v>29.168216984255995</v>
      </c>
      <c r="C35" s="6">
        <v>1328.76</v>
      </c>
      <c r="D35" s="6">
        <v>38757.56</v>
      </c>
      <c r="E35" s="6"/>
      <c r="F35" s="18">
        <v>81186.2</v>
      </c>
      <c r="G35" s="18">
        <f t="shared" ref="G35" si="1">D35+D36+E35+E36-F35</f>
        <v>0</v>
      </c>
    </row>
    <row r="36" spans="1:7">
      <c r="A36" s="17"/>
      <c r="B36" s="5">
        <f t="shared" si="0"/>
        <v>28.237943748585728</v>
      </c>
      <c r="C36" s="6">
        <v>1502.54</v>
      </c>
      <c r="D36" s="6">
        <v>42428.639999999999</v>
      </c>
      <c r="E36" s="6"/>
      <c r="F36" s="19"/>
      <c r="G36" s="19"/>
    </row>
    <row r="37" spans="1:7" ht="16.5" customHeight="1">
      <c r="A37" s="16" t="s">
        <v>123</v>
      </c>
      <c r="B37" s="5">
        <f t="shared" si="0"/>
        <v>425.75888501742162</v>
      </c>
      <c r="C37" s="6">
        <v>14.35</v>
      </c>
      <c r="D37" s="6">
        <v>6109.64</v>
      </c>
      <c r="E37" s="6">
        <v>87.51</v>
      </c>
      <c r="F37" s="18">
        <v>13841.53</v>
      </c>
      <c r="G37" s="18">
        <f t="shared" ref="G37" si="2">D37+D38+E37+E38-F37</f>
        <v>0</v>
      </c>
    </row>
    <row r="38" spans="1:7">
      <c r="A38" s="17"/>
      <c r="B38" s="5">
        <f t="shared" si="0"/>
        <v>462.17533252720682</v>
      </c>
      <c r="C38" s="6">
        <v>16.54</v>
      </c>
      <c r="D38" s="6">
        <v>7644.38</v>
      </c>
      <c r="E38" s="6"/>
      <c r="F38" s="19"/>
      <c r="G38" s="19"/>
    </row>
    <row r="39" spans="1:7" ht="16.5" customHeight="1">
      <c r="A39" s="16" t="s">
        <v>124</v>
      </c>
      <c r="B39" s="5">
        <f t="shared" si="0"/>
        <v>425.75837815473727</v>
      </c>
      <c r="C39" s="6">
        <v>24.17</v>
      </c>
      <c r="D39" s="6">
        <v>10290.58</v>
      </c>
      <c r="E39" s="6">
        <v>147.38</v>
      </c>
      <c r="F39" s="18">
        <v>24007.43</v>
      </c>
      <c r="G39" s="18">
        <f t="shared" ref="G39" si="3">D39+D40+E39+E40-F39</f>
        <v>0</v>
      </c>
    </row>
    <row r="40" spans="1:7">
      <c r="A40" s="17"/>
      <c r="B40" s="5">
        <f t="shared" si="0"/>
        <v>462.17540871934602</v>
      </c>
      <c r="C40" s="6">
        <v>29.36</v>
      </c>
      <c r="D40" s="6">
        <v>13569.47</v>
      </c>
      <c r="E40" s="6"/>
      <c r="F40" s="19"/>
      <c r="G40" s="19"/>
    </row>
    <row r="41" spans="1:7">
      <c r="A41" s="4" t="s">
        <v>70</v>
      </c>
      <c r="B41" s="5"/>
      <c r="C41" s="6"/>
      <c r="D41" s="6">
        <f>SUM(D33:D40)</f>
        <v>143873.60999999999</v>
      </c>
      <c r="E41" s="6">
        <f>SUM(E33:E40)</f>
        <v>26.510000000000005</v>
      </c>
      <c r="F41" s="6">
        <f>SUM(F33:F40)</f>
        <v>143900.12</v>
      </c>
      <c r="G41" s="6">
        <f>SUM(G33:G40)</f>
        <v>0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0" t="s">
        <v>9</v>
      </c>
      <c r="C46" s="21"/>
      <c r="D46" s="20" t="s">
        <v>10</v>
      </c>
      <c r="E46" s="21"/>
      <c r="F46" s="20" t="s">
        <v>11</v>
      </c>
      <c r="G46" s="21"/>
    </row>
    <row r="47" spans="1:7" ht="50.25" customHeight="1">
      <c r="A47" s="9">
        <v>1</v>
      </c>
      <c r="B47" s="22" t="s">
        <v>12</v>
      </c>
      <c r="C47" s="22"/>
      <c r="D47" s="23" t="s">
        <v>13</v>
      </c>
      <c r="E47" s="23"/>
      <c r="F47" s="24">
        <f>0.54*H4*C6</f>
        <v>1771.6320000000001</v>
      </c>
      <c r="G47" s="24"/>
    </row>
    <row r="48" spans="1:7" ht="31.5" customHeight="1">
      <c r="A48" s="9">
        <v>2</v>
      </c>
      <c r="B48" s="22" t="s">
        <v>14</v>
      </c>
      <c r="C48" s="22"/>
      <c r="D48" s="23" t="s">
        <v>13</v>
      </c>
      <c r="E48" s="23"/>
      <c r="F48" s="24">
        <f>1.71*H4*C6</f>
        <v>5610.1679999999997</v>
      </c>
      <c r="G48" s="24"/>
    </row>
    <row r="49" spans="1:7">
      <c r="A49" s="13">
        <v>3</v>
      </c>
      <c r="B49" s="22" t="s">
        <v>15</v>
      </c>
      <c r="C49" s="22"/>
      <c r="D49" s="23" t="s">
        <v>16</v>
      </c>
      <c r="E49" s="23"/>
      <c r="F49" s="24">
        <f>0.14833333333*H4*C6</f>
        <v>486.65199998906405</v>
      </c>
      <c r="G49" s="24"/>
    </row>
    <row r="50" spans="1:7" ht="30" customHeight="1">
      <c r="A50" s="13">
        <v>4</v>
      </c>
      <c r="B50" s="22" t="s">
        <v>17</v>
      </c>
      <c r="C50" s="22"/>
      <c r="D50" s="23" t="s">
        <v>90</v>
      </c>
      <c r="E50" s="23"/>
      <c r="F50" s="24">
        <f>0.79*H4*C6</f>
        <v>2591.8319999999999</v>
      </c>
      <c r="G50" s="24"/>
    </row>
    <row r="51" spans="1:7" ht="61.5" customHeight="1">
      <c r="A51" s="13">
        <v>5</v>
      </c>
      <c r="B51" s="22" t="s">
        <v>18</v>
      </c>
      <c r="C51" s="22"/>
      <c r="D51" s="23" t="s">
        <v>19</v>
      </c>
      <c r="E51" s="23"/>
      <c r="F51" s="24">
        <f>1.04*H4*C6</f>
        <v>3412.0319999999997</v>
      </c>
      <c r="G51" s="24"/>
    </row>
    <row r="52" spans="1:7" ht="29.25" customHeight="1">
      <c r="A52" s="13">
        <v>6</v>
      </c>
      <c r="B52" s="22" t="s">
        <v>20</v>
      </c>
      <c r="C52" s="22"/>
      <c r="D52" s="23" t="s">
        <v>66</v>
      </c>
      <c r="E52" s="23"/>
      <c r="F52" s="24"/>
      <c r="G52" s="24"/>
    </row>
    <row r="53" spans="1:7" ht="29.25" customHeight="1">
      <c r="A53" s="13">
        <v>7</v>
      </c>
      <c r="B53" s="22" t="s">
        <v>21</v>
      </c>
      <c r="C53" s="22"/>
      <c r="D53" s="20" t="s">
        <v>66</v>
      </c>
      <c r="E53" s="21"/>
      <c r="F53" s="24">
        <f>2.20416666666*H4*C6</f>
        <v>7231.4299999781269</v>
      </c>
      <c r="G53" s="24"/>
    </row>
    <row r="54" spans="1:7" ht="49.5" customHeight="1">
      <c r="A54" s="13">
        <v>8</v>
      </c>
      <c r="B54" s="22" t="s">
        <v>22</v>
      </c>
      <c r="C54" s="22"/>
      <c r="D54" s="20" t="s">
        <v>91</v>
      </c>
      <c r="E54" s="21"/>
      <c r="F54" s="24">
        <f>0.2525*H4*C6</f>
        <v>828.40200000000004</v>
      </c>
      <c r="G54" s="24"/>
    </row>
    <row r="55" spans="1:7" ht="31.5" customHeight="1">
      <c r="A55" s="9"/>
      <c r="B55" s="22" t="s">
        <v>23</v>
      </c>
      <c r="C55" s="22"/>
      <c r="D55" s="23"/>
      <c r="E55" s="23"/>
      <c r="F55" s="24">
        <f>SUM(F47:G54)</f>
        <v>21932.147999967194</v>
      </c>
      <c r="G55" s="24"/>
    </row>
    <row r="57" spans="1:7">
      <c r="A57" s="1" t="s">
        <v>24</v>
      </c>
    </row>
    <row r="59" spans="1:7" ht="44.25" customHeight="1">
      <c r="A59" s="9" t="s">
        <v>8</v>
      </c>
      <c r="B59" s="23" t="s">
        <v>25</v>
      </c>
      <c r="C59" s="23"/>
      <c r="D59" s="20" t="s">
        <v>26</v>
      </c>
      <c r="E59" s="21"/>
      <c r="F59" s="20" t="s">
        <v>27</v>
      </c>
      <c r="G59" s="21"/>
    </row>
    <row r="60" spans="1:7" ht="33" customHeight="1">
      <c r="A60" s="9">
        <v>1</v>
      </c>
      <c r="B60" s="29" t="s">
        <v>87</v>
      </c>
      <c r="C60" s="29"/>
      <c r="D60" s="30" t="s">
        <v>79</v>
      </c>
      <c r="E60" s="30"/>
      <c r="F60" s="31">
        <v>9011</v>
      </c>
      <c r="G60" s="32"/>
    </row>
    <row r="61" spans="1:7" ht="16.5" customHeight="1">
      <c r="A61" s="9">
        <v>2</v>
      </c>
      <c r="B61" s="29" t="s">
        <v>80</v>
      </c>
      <c r="C61" s="29"/>
      <c r="D61" s="30" t="s">
        <v>79</v>
      </c>
      <c r="E61" s="30"/>
      <c r="F61" s="31">
        <v>1162</v>
      </c>
      <c r="G61" s="32"/>
    </row>
    <row r="62" spans="1:7" ht="30.75" customHeight="1">
      <c r="A62" s="11">
        <v>3</v>
      </c>
      <c r="B62" s="29" t="s">
        <v>82</v>
      </c>
      <c r="C62" s="29"/>
      <c r="D62" s="30" t="s">
        <v>81</v>
      </c>
      <c r="E62" s="30"/>
      <c r="F62" s="31">
        <v>36.25</v>
      </c>
      <c r="G62" s="32"/>
    </row>
    <row r="63" spans="1:7" ht="31.5" customHeight="1">
      <c r="A63" s="11">
        <v>4</v>
      </c>
      <c r="B63" s="29" t="s">
        <v>83</v>
      </c>
      <c r="C63" s="29"/>
      <c r="D63" s="30" t="s">
        <v>81</v>
      </c>
      <c r="E63" s="30"/>
      <c r="F63" s="31">
        <v>3501.61</v>
      </c>
      <c r="G63" s="32"/>
    </row>
    <row r="64" spans="1:7" ht="33" customHeight="1">
      <c r="A64" s="11">
        <v>5</v>
      </c>
      <c r="B64" s="29" t="s">
        <v>84</v>
      </c>
      <c r="C64" s="29"/>
      <c r="D64" s="30" t="s">
        <v>81</v>
      </c>
      <c r="E64" s="30"/>
      <c r="F64" s="31">
        <v>985.26</v>
      </c>
      <c r="G64" s="32"/>
    </row>
    <row r="65" spans="1:7" ht="32.25" customHeight="1">
      <c r="A65" s="11">
        <v>6</v>
      </c>
      <c r="B65" s="29" t="s">
        <v>85</v>
      </c>
      <c r="C65" s="29"/>
      <c r="D65" s="30" t="s">
        <v>86</v>
      </c>
      <c r="E65" s="30"/>
      <c r="F65" s="31">
        <v>3331.88</v>
      </c>
      <c r="G65" s="32"/>
    </row>
    <row r="66" spans="1:7" ht="49.5" customHeight="1">
      <c r="A66" s="11">
        <v>7</v>
      </c>
      <c r="B66" s="29" t="s">
        <v>88</v>
      </c>
      <c r="C66" s="29"/>
      <c r="D66" s="30" t="s">
        <v>89</v>
      </c>
      <c r="E66" s="30"/>
      <c r="F66" s="31">
        <v>3287.99</v>
      </c>
      <c r="G66" s="32"/>
    </row>
    <row r="67" spans="1:7" ht="45.75" customHeight="1">
      <c r="A67" s="9"/>
      <c r="B67" s="37" t="s">
        <v>72</v>
      </c>
      <c r="C67" s="38"/>
      <c r="D67" s="20"/>
      <c r="E67" s="21"/>
      <c r="F67" s="35">
        <f>SUM(F60:G66)</f>
        <v>21315.989999999998</v>
      </c>
      <c r="G67" s="21"/>
    </row>
    <row r="69" spans="1:7">
      <c r="A69" s="1" t="s">
        <v>28</v>
      </c>
      <c r="D69" s="7">
        <f>2.1*H4*C6</f>
        <v>6889.68</v>
      </c>
      <c r="E69" s="1" t="s">
        <v>29</v>
      </c>
    </row>
    <row r="70" spans="1:7">
      <c r="A70" s="1" t="s">
        <v>30</v>
      </c>
      <c r="D70" s="7">
        <f>F77*5.3%</f>
        <v>2202.7976600000002</v>
      </c>
      <c r="E70" s="1" t="s">
        <v>29</v>
      </c>
    </row>
    <row r="72" spans="1:7">
      <c r="A72" s="1" t="s">
        <v>43</v>
      </c>
    </row>
    <row r="73" spans="1:7">
      <c r="A73" s="1" t="s">
        <v>74</v>
      </c>
    </row>
    <row r="74" spans="1:7">
      <c r="B74" s="1" t="s">
        <v>42</v>
      </c>
      <c r="F74" s="7">
        <v>41562.22</v>
      </c>
      <c r="G74" s="1" t="s">
        <v>29</v>
      </c>
    </row>
    <row r="76" spans="1:7">
      <c r="A76" s="1" t="s">
        <v>31</v>
      </c>
    </row>
    <row r="77" spans="1:7">
      <c r="B77" s="1" t="s">
        <v>76</v>
      </c>
      <c r="F77" s="7">
        <v>41562.22</v>
      </c>
      <c r="G77" s="1" t="s">
        <v>29</v>
      </c>
    </row>
    <row r="78" spans="1:7">
      <c r="D78" s="7"/>
    </row>
    <row r="79" spans="1:7">
      <c r="A79" s="1" t="s">
        <v>125</v>
      </c>
      <c r="D79" s="7"/>
    </row>
    <row r="80" spans="1:7">
      <c r="A80" s="1" t="s">
        <v>77</v>
      </c>
      <c r="D80" s="7"/>
      <c r="F80" s="7">
        <v>0</v>
      </c>
      <c r="G80" s="1" t="s">
        <v>29</v>
      </c>
    </row>
    <row r="81" spans="1:7">
      <c r="D81" s="7"/>
    </row>
    <row r="82" spans="1:7">
      <c r="A82" s="1" t="s">
        <v>126</v>
      </c>
      <c r="D82" s="7"/>
    </row>
    <row r="83" spans="1:7">
      <c r="A83" s="1" t="s">
        <v>127</v>
      </c>
      <c r="D83" s="7"/>
      <c r="F83" s="7">
        <v>0</v>
      </c>
      <c r="G83" s="1" t="s">
        <v>29</v>
      </c>
    </row>
    <row r="85" spans="1:7">
      <c r="A85" s="1" t="s">
        <v>75</v>
      </c>
    </row>
    <row r="86" spans="1:7">
      <c r="B86" s="1" t="s">
        <v>41</v>
      </c>
      <c r="F86" s="7">
        <f>F55+F67+D69</f>
        <v>50137.817999967192</v>
      </c>
      <c r="G86" s="1" t="s">
        <v>29</v>
      </c>
    </row>
    <row r="88" spans="1:7" ht="30" customHeight="1">
      <c r="A88" s="1" t="s">
        <v>32</v>
      </c>
    </row>
    <row r="89" spans="1:7" ht="32.25" customHeight="1"/>
    <row r="90" spans="1:7" ht="28.5" customHeight="1">
      <c r="A90" s="8" t="s">
        <v>33</v>
      </c>
      <c r="B90" s="36" t="s">
        <v>34</v>
      </c>
      <c r="C90" s="36"/>
      <c r="D90" s="8" t="s">
        <v>35</v>
      </c>
      <c r="E90" s="36" t="s">
        <v>36</v>
      </c>
      <c r="F90" s="36"/>
      <c r="G90" s="8" t="s">
        <v>37</v>
      </c>
    </row>
    <row r="91" spans="1:7" ht="33.75" customHeight="1">
      <c r="A91" s="33" t="s">
        <v>38</v>
      </c>
      <c r="B91" s="34" t="s">
        <v>56</v>
      </c>
      <c r="C91" s="34"/>
      <c r="D91" s="10">
        <v>2</v>
      </c>
      <c r="E91" s="34" t="s">
        <v>58</v>
      </c>
      <c r="F91" s="34"/>
      <c r="G91" s="10">
        <v>2</v>
      </c>
    </row>
    <row r="92" spans="1:7" ht="43.5" customHeight="1">
      <c r="A92" s="33"/>
      <c r="B92" s="34" t="s">
        <v>44</v>
      </c>
      <c r="C92" s="34"/>
      <c r="D92" s="10"/>
      <c r="E92" s="34" t="s">
        <v>58</v>
      </c>
      <c r="F92" s="34"/>
      <c r="G92" s="10"/>
    </row>
    <row r="93" spans="1:7" ht="69" customHeight="1">
      <c r="A93" s="33"/>
      <c r="B93" s="34" t="s">
        <v>45</v>
      </c>
      <c r="C93" s="34"/>
      <c r="D93" s="10"/>
      <c r="E93" s="34" t="s">
        <v>58</v>
      </c>
      <c r="F93" s="34"/>
      <c r="G93" s="10"/>
    </row>
    <row r="94" spans="1:7" ht="37.5" customHeight="1">
      <c r="A94" s="10" t="s">
        <v>46</v>
      </c>
      <c r="B94" s="34" t="s">
        <v>47</v>
      </c>
      <c r="C94" s="34"/>
      <c r="D94" s="10">
        <v>1</v>
      </c>
      <c r="E94" s="34" t="s">
        <v>59</v>
      </c>
      <c r="F94" s="34"/>
      <c r="G94" s="10">
        <v>1</v>
      </c>
    </row>
    <row r="95" spans="1:7" ht="60" customHeight="1">
      <c r="A95" s="33" t="s">
        <v>48</v>
      </c>
      <c r="B95" s="34" t="s">
        <v>57</v>
      </c>
      <c r="C95" s="34"/>
      <c r="D95" s="10"/>
      <c r="E95" s="34" t="s">
        <v>60</v>
      </c>
      <c r="F95" s="34"/>
      <c r="G95" s="10"/>
    </row>
    <row r="96" spans="1:7" ht="33" customHeight="1">
      <c r="A96" s="33"/>
      <c r="B96" s="34" t="s">
        <v>49</v>
      </c>
      <c r="C96" s="34"/>
      <c r="D96" s="10">
        <v>1</v>
      </c>
      <c r="E96" s="34" t="s">
        <v>61</v>
      </c>
      <c r="F96" s="34"/>
      <c r="G96" s="10">
        <v>1</v>
      </c>
    </row>
    <row r="97" spans="1:7" ht="42.75" customHeight="1">
      <c r="A97" s="33"/>
      <c r="B97" s="34" t="s">
        <v>53</v>
      </c>
      <c r="C97" s="34"/>
      <c r="D97" s="10">
        <v>1</v>
      </c>
      <c r="E97" s="34" t="s">
        <v>62</v>
      </c>
      <c r="F97" s="34"/>
      <c r="G97" s="10">
        <v>1</v>
      </c>
    </row>
    <row r="98" spans="1:7" ht="36" customHeight="1">
      <c r="A98" s="33"/>
      <c r="B98" s="34" t="s">
        <v>54</v>
      </c>
      <c r="C98" s="34"/>
      <c r="D98" s="10"/>
      <c r="E98" s="34" t="s">
        <v>63</v>
      </c>
      <c r="F98" s="34"/>
      <c r="G98" s="10"/>
    </row>
    <row r="99" spans="1:7">
      <c r="A99" s="33"/>
      <c r="B99" s="34" t="s">
        <v>55</v>
      </c>
      <c r="C99" s="34"/>
      <c r="D99" s="10"/>
      <c r="E99" s="34" t="s">
        <v>64</v>
      </c>
      <c r="F99" s="34"/>
      <c r="G99" s="10"/>
    </row>
    <row r="100" spans="1:7">
      <c r="A100" s="33"/>
      <c r="B100" s="34" t="s">
        <v>50</v>
      </c>
      <c r="C100" s="34"/>
      <c r="D100" s="10"/>
      <c r="E100" s="34" t="s">
        <v>65</v>
      </c>
      <c r="F100" s="34"/>
      <c r="G100" s="10"/>
    </row>
    <row r="101" spans="1:7">
      <c r="A101" s="33"/>
      <c r="B101" s="34" t="s">
        <v>51</v>
      </c>
      <c r="C101" s="34"/>
      <c r="D101" s="10"/>
      <c r="E101" s="34" t="s">
        <v>60</v>
      </c>
      <c r="F101" s="34"/>
      <c r="G101" s="10"/>
    </row>
    <row r="102" spans="1:7">
      <c r="A102" s="33"/>
      <c r="B102" s="34" t="s">
        <v>52</v>
      </c>
      <c r="C102" s="34"/>
      <c r="D102" s="10"/>
      <c r="E102" s="34"/>
      <c r="F102" s="34"/>
      <c r="G102" s="10"/>
    </row>
    <row r="105" spans="1:7">
      <c r="A105" s="1" t="s">
        <v>68</v>
      </c>
      <c r="F105" s="1" t="s">
        <v>67</v>
      </c>
    </row>
    <row r="107" spans="1:7">
      <c r="A107" s="1" t="s">
        <v>71</v>
      </c>
      <c r="F10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2">
    <mergeCell ref="B94:C94"/>
    <mergeCell ref="E94:F94"/>
    <mergeCell ref="F67:G67"/>
    <mergeCell ref="B90:C90"/>
    <mergeCell ref="E90:F90"/>
    <mergeCell ref="B67:C67"/>
    <mergeCell ref="D67:E67"/>
    <mergeCell ref="A91:A93"/>
    <mergeCell ref="B91:C91"/>
    <mergeCell ref="E91:F91"/>
    <mergeCell ref="B92:C92"/>
    <mergeCell ref="E92:F92"/>
    <mergeCell ref="B93:C93"/>
    <mergeCell ref="E93:F93"/>
    <mergeCell ref="A95:A102"/>
    <mergeCell ref="B95:C95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  <mergeCell ref="B66:C66"/>
    <mergeCell ref="B59:C59"/>
    <mergeCell ref="D59:E59"/>
    <mergeCell ref="F59:G59"/>
    <mergeCell ref="B60:C60"/>
    <mergeCell ref="B61:C61"/>
    <mergeCell ref="B62:C62"/>
    <mergeCell ref="D60:E60"/>
    <mergeCell ref="D61:E61"/>
    <mergeCell ref="D62:E62"/>
    <mergeCell ref="F60:G60"/>
    <mergeCell ref="F61:G61"/>
    <mergeCell ref="F62:G62"/>
    <mergeCell ref="F63:G63"/>
    <mergeCell ref="F64:G64"/>
    <mergeCell ref="F65:G65"/>
    <mergeCell ref="F66:G66"/>
    <mergeCell ref="D63:E63"/>
    <mergeCell ref="D64:E64"/>
    <mergeCell ref="D65:E65"/>
    <mergeCell ref="D66:E66"/>
    <mergeCell ref="B54:C54"/>
    <mergeCell ref="D54:E54"/>
    <mergeCell ref="F54:G54"/>
    <mergeCell ref="B55:C55"/>
    <mergeCell ref="D55:E55"/>
    <mergeCell ref="F55:G55"/>
    <mergeCell ref="B63:C63"/>
    <mergeCell ref="B64:C64"/>
    <mergeCell ref="B65:C65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C23:D23"/>
    <mergeCell ref="E23:F23"/>
    <mergeCell ref="A1:G1"/>
    <mergeCell ref="A2:G2"/>
    <mergeCell ref="A3:G3"/>
    <mergeCell ref="A4:G4"/>
    <mergeCell ref="A17:D17"/>
    <mergeCell ref="E17:F17"/>
    <mergeCell ref="A18:D18"/>
    <mergeCell ref="E18:F18"/>
    <mergeCell ref="A21:B21"/>
    <mergeCell ref="C21:D21"/>
    <mergeCell ref="E21:F21"/>
    <mergeCell ref="C22:D22"/>
    <mergeCell ref="E22:F22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33:A34"/>
    <mergeCell ref="F33:F34"/>
    <mergeCell ref="G33:G34"/>
    <mergeCell ref="A35:A36"/>
    <mergeCell ref="F35:F36"/>
    <mergeCell ref="G35:G36"/>
    <mergeCell ref="B46:C46"/>
    <mergeCell ref="D46:E46"/>
    <mergeCell ref="F46:G46"/>
    <mergeCell ref="A39:A40"/>
    <mergeCell ref="F39:F40"/>
    <mergeCell ref="G39:G40"/>
    <mergeCell ref="A37:A38"/>
    <mergeCell ref="F37:F38"/>
    <mergeCell ref="G37:G3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2014-03-02T10:59:30Z</dcterms:modified>
</cp:coreProperties>
</file>