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4" s="1"/>
  <c r="D97" l="1"/>
  <c r="F49"/>
  <c r="G42"/>
  <c r="F48"/>
  <c r="F51"/>
  <c r="F50"/>
  <c r="F52"/>
  <c r="F55"/>
  <c r="F95"/>
  <c r="D98"/>
  <c r="F56" l="1"/>
  <c r="F114" s="1"/>
</calcChain>
</file>

<file path=xl/sharedStrings.xml><?xml version="1.0" encoding="utf-8"?>
<sst xmlns="http://schemas.openxmlformats.org/spreadsheetml/2006/main" count="205" uniqueCount="159">
  <si>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</si>
  <si>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</si>
  <si>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</si>
  <si>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</si>
  <si>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</si>
  <si>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</si>
  <si>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</si>
  <si>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</si>
  <si>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</si>
  <si>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</si>
  <si>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</si>
  <si>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</si>
  <si>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</si>
  <si>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</si>
  <si>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</si>
  <si>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</si>
  <si>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</si>
  <si>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</si>
  <si>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</si>
  <si>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</si>
  <si>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</si>
  <si>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</si>
  <si>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</si>
  <si>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</si>
  <si>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</si>
  <si>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</si>
  <si>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</si>
  <si>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</si>
  <si>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</si>
  <si>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</si>
  <si>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</si>
  <si>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</si>
  <si>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</si>
  <si>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</si>
  <si>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</si>
  <si>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</si>
  <si>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</si>
  <si>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</si>
  <si>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</si>
  <si>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</si>
  <si>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</si>
  <si>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</si>
  <si>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</si>
  <si>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</si>
  <si>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</si>
  <si>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</si>
  <si>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</si>
  <si>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</si>
  <si>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</si>
  <si>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</si>
  <si>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</si>
  <si>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</si>
  <si>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</si>
  <si>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</si>
  <si>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</si>
  <si>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</si>
  <si>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</si>
  <si>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</si>
  <si>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</si>
  <si>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</si>
  <si>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</si>
  <si>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</si>
  <si>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</si>
  <si>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</si>
  <si>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</si>
  <si>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</si>
  <si>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</si>
  <si>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</si>
  <si>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</si>
  <si>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</si>
  <si>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</si>
  <si>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</si>
  <si>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</si>
  <si>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</si>
  <si>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</si>
  <si>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</si>
  <si>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</si>
  <si>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</si>
  <si>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14  по улице Набережная </t>
  </si>
  <si>
    <t>чердак установка шлангов на краны для спуска воздуха</t>
  </si>
  <si>
    <t>Январь</t>
  </si>
  <si>
    <t>кв.24 наладка с/отопления</t>
  </si>
  <si>
    <t>кв.28 регистрация счетчика ХВ,установка пломбы</t>
  </si>
  <si>
    <t>проверка и прочистка дымоходов</t>
  </si>
  <si>
    <t>ограждение опасных зон</t>
  </si>
  <si>
    <t>Февраль</t>
  </si>
  <si>
    <t>кв.2 регистрация счетчика ХВ,установка пломбы</t>
  </si>
  <si>
    <t>ремонт уличного освещения</t>
  </si>
  <si>
    <t>Март</t>
  </si>
  <si>
    <t>Апрель</t>
  </si>
  <si>
    <t>чердак наладка с/отопления</t>
  </si>
  <si>
    <t>Май</t>
  </si>
  <si>
    <t>Июнь</t>
  </si>
  <si>
    <t>кв.26 прочистка стояка канализации до колодца</t>
  </si>
  <si>
    <t>Июль</t>
  </si>
  <si>
    <t>кв.24 замена подводки отопления</t>
  </si>
  <si>
    <t>кв.19 регистрация счетчика ХВ,установка пломбы</t>
  </si>
  <si>
    <t>Август</t>
  </si>
  <si>
    <t>заполнение системы отопления</t>
  </si>
  <si>
    <t>Сентябрь</t>
  </si>
  <si>
    <t>очистка крыши от снега и сосулек</t>
  </si>
  <si>
    <t>ремонт дверной коробки входа в подъезд</t>
  </si>
  <si>
    <t>кв.25 регистрация счетчика ХВ,установка пломбы</t>
  </si>
  <si>
    <t>Октябрь</t>
  </si>
  <si>
    <t>ремонт полов на этажных площадках и ступенях</t>
  </si>
  <si>
    <t>остекление</t>
  </si>
  <si>
    <t>Ноябрь</t>
  </si>
  <si>
    <t>ремонт входных дверей</t>
  </si>
  <si>
    <t>подъезд ремонт эл.проводки</t>
  </si>
  <si>
    <t>кв.1 наладка с/отопления</t>
  </si>
  <si>
    <t>кв.25 ремонт ХВ</t>
  </si>
  <si>
    <t>кв.25 ввод в эксплуатацию счетчика ХВ</t>
  </si>
  <si>
    <t>очистка крыши от листьев и мусора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</si>
  <si>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</si>
  <si>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</si>
  <si>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</si>
  <si>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</si>
  <si>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</si>
  <si>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</si>
  <si>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</si>
  <si>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</si>
  <si>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</si>
  <si>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</si>
  <si>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</si>
  <si>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</si>
  <si>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</si>
  <si>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</si>
  <si>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</si>
  <si>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</si>
  <si>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</si>
  <si>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</si>
  <si>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</si>
  <si>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</si>
  <si>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</si>
  <si>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</si>
  <si>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</si>
  <si>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</si>
  <si>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</si>
  <si>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</si>
  <si>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</si>
  <si>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360 от 25.12.08.</t>
  </si>
  <si>
    <t>Декабрь</t>
  </si>
  <si>
    <t>кв.2 прочистка подводки с/отопления</t>
  </si>
  <si>
    <t>кв.28 наладка с/отопления</t>
  </si>
  <si>
    <t>кв.27 наладка с/отопления</t>
  </si>
  <si>
    <t xml:space="preserve">подъезд замена эл.ввода </t>
  </si>
  <si>
    <t>под.№2 ремонт входных дверей (подгонка полотен)</t>
  </si>
  <si>
    <t>01.10.2010г.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</si>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</sst>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topLeftCell="A104" workbookViewId="0">
      <selection activeCell="A115" sqref="A115:XFD11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78</v>
      </c>
      <c r="B3" s="35"/>
      <c r="C3" s="35"/>
      <c r="D3" s="35"/>
      <c r="E3" s="35"/>
      <c r="F3" s="35"/>
      <c r="G3" s="35"/>
    </row>
    <row r="4" spans="1:8">
      <c r="A4" s="35" t="s">
        <v>73</v>
      </c>
      <c r="B4" s="35"/>
      <c r="C4" s="35"/>
      <c r="D4" s="35"/>
      <c r="E4" s="35"/>
      <c r="F4" s="35"/>
      <c r="G4" s="35"/>
      <c r="H4" s="11">
        <v>12</v>
      </c>
    </row>
    <row r="5" spans="1:8" ht="11.25" customHeight="1"/>
    <row r="6" spans="1:8">
      <c r="A6" s="1" t="s">
        <v>6</v>
      </c>
      <c r="C6" s="12">
        <f>D7+D8</f>
        <v>1778.26</v>
      </c>
      <c r="D6" s="1" t="s">
        <v>2</v>
      </c>
    </row>
    <row r="7" spans="1:8">
      <c r="A7" s="1" t="s">
        <v>115</v>
      </c>
      <c r="B7" s="1" t="s">
        <v>116</v>
      </c>
      <c r="C7" s="14"/>
      <c r="D7" s="1">
        <v>1778.26</v>
      </c>
      <c r="E7" s="1" t="s">
        <v>2</v>
      </c>
    </row>
    <row r="8" spans="1:8">
      <c r="B8" s="1" t="s">
        <v>117</v>
      </c>
      <c r="C8" s="14"/>
      <c r="D8" s="1">
        <v>0</v>
      </c>
      <c r="E8" s="1" t="s">
        <v>2</v>
      </c>
    </row>
    <row r="9" spans="1:8">
      <c r="A9" s="1" t="s">
        <v>118</v>
      </c>
      <c r="C9" s="1">
        <v>4</v>
      </c>
    </row>
    <row r="10" spans="1:8">
      <c r="A10" s="1" t="s">
        <v>119</v>
      </c>
      <c r="C10" s="1">
        <v>4</v>
      </c>
    </row>
    <row r="11" spans="1:8">
      <c r="A11" s="1" t="s">
        <v>120</v>
      </c>
      <c r="C11" s="1">
        <v>32</v>
      </c>
    </row>
    <row r="12" spans="1:8">
      <c r="A12" s="1" t="s">
        <v>121</v>
      </c>
      <c r="E12" s="1">
        <v>308.60000000000002</v>
      </c>
      <c r="F12" s="1" t="s">
        <v>2</v>
      </c>
    </row>
    <row r="13" spans="1:8">
      <c r="A13" s="1" t="s">
        <v>122</v>
      </c>
      <c r="B13" s="1">
        <v>679.3</v>
      </c>
      <c r="C13" s="1" t="s">
        <v>2</v>
      </c>
    </row>
    <row r="14" spans="1:8">
      <c r="A14" s="1" t="s">
        <v>123</v>
      </c>
      <c r="D14" s="1">
        <v>2000</v>
      </c>
      <c r="E14" s="1" t="s">
        <v>2</v>
      </c>
    </row>
    <row r="16" spans="1:8">
      <c r="A16" s="1" t="s">
        <v>124</v>
      </c>
    </row>
    <row r="17" spans="1:6">
      <c r="A17" s="37" t="s">
        <v>125</v>
      </c>
      <c r="B17" s="37"/>
      <c r="C17" s="37"/>
      <c r="D17" s="37"/>
      <c r="E17" s="37" t="s">
        <v>126</v>
      </c>
      <c r="F17" s="37"/>
    </row>
    <row r="18" spans="1:6">
      <c r="A18" s="38" t="s">
        <v>127</v>
      </c>
      <c r="B18" s="38"/>
      <c r="C18" s="38"/>
      <c r="D18" s="38"/>
      <c r="E18" s="37" t="s">
        <v>148</v>
      </c>
      <c r="F18" s="37"/>
    </row>
    <row r="19" spans="1:6">
      <c r="A19" s="38" t="s">
        <v>128</v>
      </c>
      <c r="B19" s="38"/>
      <c r="C19" s="38"/>
      <c r="D19" s="38"/>
      <c r="E19" s="37" t="s">
        <v>147</v>
      </c>
      <c r="F19" s="37"/>
    </row>
    <row r="21" spans="1:6">
      <c r="A21" s="1" t="s">
        <v>129</v>
      </c>
    </row>
    <row r="22" spans="1:6" ht="31.5" customHeight="1">
      <c r="A22" s="43" t="s">
        <v>130</v>
      </c>
      <c r="B22" s="43"/>
      <c r="C22" s="43" t="s">
        <v>131</v>
      </c>
      <c r="D22" s="43"/>
      <c r="E22" s="43" t="s">
        <v>132</v>
      </c>
      <c r="F22" s="43"/>
    </row>
    <row r="23" spans="1:6">
      <c r="A23" s="15" t="s">
        <v>133</v>
      </c>
      <c r="B23" s="15"/>
      <c r="C23" s="37">
        <v>33</v>
      </c>
      <c r="D23" s="37"/>
      <c r="E23" s="37">
        <v>34</v>
      </c>
      <c r="F23" s="37"/>
    </row>
    <row r="24" spans="1:6">
      <c r="A24" s="15" t="s">
        <v>134</v>
      </c>
      <c r="B24" s="15"/>
      <c r="C24" s="37">
        <v>14</v>
      </c>
      <c r="D24" s="37"/>
      <c r="E24" s="37">
        <v>18</v>
      </c>
      <c r="F24" s="37"/>
    </row>
    <row r="26" spans="1:6">
      <c r="A26" s="1" t="s">
        <v>135</v>
      </c>
      <c r="C26" s="1" t="s">
        <v>140</v>
      </c>
    </row>
    <row r="28" spans="1:6">
      <c r="A28" s="1" t="s">
        <v>136</v>
      </c>
    </row>
    <row r="29" spans="1:6">
      <c r="B29" s="1" t="s">
        <v>137</v>
      </c>
      <c r="D29" s="16">
        <v>12.2</v>
      </c>
      <c r="E29" s="1" t="s">
        <v>138</v>
      </c>
    </row>
    <row r="30" spans="1:6">
      <c r="B30" s="1" t="s">
        <v>139</v>
      </c>
      <c r="D30" s="1">
        <v>13.66</v>
      </c>
      <c r="E30" s="1" t="s">
        <v>138</v>
      </c>
    </row>
    <row r="32" spans="1:6">
      <c r="A32" s="1" t="s">
        <v>1</v>
      </c>
    </row>
    <row r="33" spans="1:10" ht="98.25" customHeight="1">
      <c r="A33" s="18" t="s">
        <v>3</v>
      </c>
      <c r="B33" s="18" t="s">
        <v>149</v>
      </c>
      <c r="C33" s="18" t="s">
        <v>150</v>
      </c>
      <c r="D33" s="18" t="s">
        <v>151</v>
      </c>
      <c r="E33" s="18" t="s">
        <v>4</v>
      </c>
      <c r="F33" s="18" t="s">
        <v>152</v>
      </c>
      <c r="G33" s="18" t="s">
        <v>153</v>
      </c>
      <c r="H33" s="2"/>
      <c r="I33" s="2"/>
      <c r="J33" s="2"/>
    </row>
    <row r="34" spans="1:10">
      <c r="A34" s="39" t="s">
        <v>39</v>
      </c>
      <c r="B34" s="4">
        <f>D34/C34</f>
        <v>28482.731517509728</v>
      </c>
      <c r="C34" s="5">
        <v>2.57</v>
      </c>
      <c r="D34" s="5">
        <v>73200.62</v>
      </c>
      <c r="E34" s="5">
        <v>-201.29</v>
      </c>
      <c r="F34" s="41">
        <v>148272.26999999999</v>
      </c>
      <c r="G34" s="41">
        <f>D34+D35+E34+E35-F34</f>
        <v>15126.899999999994</v>
      </c>
    </row>
    <row r="35" spans="1:10">
      <c r="A35" s="40"/>
      <c r="B35" s="4">
        <f>D35/C35</f>
        <v>30651.013559322033</v>
      </c>
      <c r="C35" s="5">
        <v>2.95</v>
      </c>
      <c r="D35" s="5">
        <v>90420.49</v>
      </c>
      <c r="E35" s="5">
        <v>-20.65</v>
      </c>
      <c r="F35" s="42"/>
      <c r="G35" s="42"/>
    </row>
    <row r="36" spans="1:10">
      <c r="A36" s="39" t="s">
        <v>40</v>
      </c>
      <c r="B36" s="4">
        <f t="shared" ref="B36:B41" si="0">D36/C36</f>
        <v>137.7799978927722</v>
      </c>
      <c r="C36" s="5">
        <v>1328.76</v>
      </c>
      <c r="D36" s="5">
        <v>183076.55</v>
      </c>
      <c r="E36" s="5"/>
      <c r="F36" s="41">
        <v>298107.03999999998</v>
      </c>
      <c r="G36" s="41">
        <f t="shared" ref="G36" si="1">D36+D37+E36+E37-F36</f>
        <v>11919.070000000007</v>
      </c>
    </row>
    <row r="37" spans="1:10">
      <c r="A37" s="40"/>
      <c r="B37" s="4">
        <f t="shared" si="0"/>
        <v>84.489970316929998</v>
      </c>
      <c r="C37" s="5">
        <v>1502.54</v>
      </c>
      <c r="D37" s="5">
        <v>126949.56</v>
      </c>
      <c r="E37" s="5"/>
      <c r="F37" s="42"/>
      <c r="G37" s="42"/>
    </row>
    <row r="38" spans="1:10" ht="16.5" customHeight="1">
      <c r="A38" s="39" t="s">
        <v>154</v>
      </c>
      <c r="B38" s="4">
        <f t="shared" si="0"/>
        <v>3221.1930313588855</v>
      </c>
      <c r="C38" s="5">
        <v>14.35</v>
      </c>
      <c r="D38" s="5">
        <v>46224.12</v>
      </c>
      <c r="E38" s="5">
        <v>5.58</v>
      </c>
      <c r="F38" s="41">
        <v>86280.41</v>
      </c>
      <c r="G38" s="41">
        <f t="shared" ref="G38" si="2">D38+D39+E38+E39-F38</f>
        <v>10428.280000000013</v>
      </c>
    </row>
    <row r="39" spans="1:10">
      <c r="A39" s="40"/>
      <c r="B39" s="4">
        <f t="shared" si="0"/>
        <v>3172.2521160822253</v>
      </c>
      <c r="C39" s="5">
        <v>16.54</v>
      </c>
      <c r="D39" s="5">
        <v>52469.05</v>
      </c>
      <c r="E39" s="5">
        <v>-1990.06</v>
      </c>
      <c r="F39" s="42"/>
      <c r="G39" s="42"/>
    </row>
    <row r="40" spans="1:10" ht="16.5" customHeight="1">
      <c r="A40" s="39" t="s">
        <v>155</v>
      </c>
      <c r="B40" s="4">
        <f t="shared" si="0"/>
        <v>3221.1932147290031</v>
      </c>
      <c r="C40" s="5">
        <v>24.17</v>
      </c>
      <c r="D40" s="5">
        <v>77856.240000000005</v>
      </c>
      <c r="E40" s="5">
        <v>9.34</v>
      </c>
      <c r="F40" s="41">
        <v>147890.57999999999</v>
      </c>
      <c r="G40" s="41">
        <f t="shared" ref="G40" si="3">D40+D41+E40+E41-F40</f>
        <v>19585.48000000001</v>
      </c>
    </row>
    <row r="41" spans="1:10">
      <c r="A41" s="40"/>
      <c r="B41" s="4">
        <f t="shared" si="0"/>
        <v>3172.2455722070845</v>
      </c>
      <c r="C41" s="5">
        <v>29.36</v>
      </c>
      <c r="D41" s="5">
        <v>93137.13</v>
      </c>
      <c r="E41" s="5">
        <v>-3526.65</v>
      </c>
      <c r="F41" s="42"/>
      <c r="G41" s="42"/>
    </row>
    <row r="42" spans="1:10">
      <c r="A42" s="3" t="s">
        <v>70</v>
      </c>
      <c r="B42" s="4"/>
      <c r="C42" s="5"/>
      <c r="D42" s="5">
        <f>SUM(D34:D41)</f>
        <v>743333.76</v>
      </c>
      <c r="E42" s="5">
        <f>SUM(E34:E41)</f>
        <v>-5723.73</v>
      </c>
      <c r="F42" s="5">
        <f>SUM(F34:F41)</f>
        <v>680550.29999999993</v>
      </c>
      <c r="G42" s="5">
        <f>SUM(G34:G41)</f>
        <v>57059.730000000025</v>
      </c>
    </row>
    <row r="43" spans="1:10" ht="6" customHeight="1"/>
    <row r="45" spans="1:10">
      <c r="A45" s="1" t="s">
        <v>7</v>
      </c>
    </row>
    <row r="47" spans="1:10" ht="64.5" customHeight="1">
      <c r="A47" s="17" t="s">
        <v>8</v>
      </c>
      <c r="B47" s="27" t="s">
        <v>9</v>
      </c>
      <c r="C47" s="23"/>
      <c r="D47" s="27" t="s">
        <v>10</v>
      </c>
      <c r="E47" s="23"/>
      <c r="F47" s="27" t="s">
        <v>11</v>
      </c>
      <c r="G47" s="23"/>
    </row>
    <row r="48" spans="1:10" ht="50.25" customHeight="1">
      <c r="A48" s="17">
        <v>1</v>
      </c>
      <c r="B48" s="25" t="s">
        <v>12</v>
      </c>
      <c r="C48" s="26"/>
      <c r="D48" s="27" t="s">
        <v>13</v>
      </c>
      <c r="E48" s="23"/>
      <c r="F48" s="22">
        <f>0.54*H4*C6</f>
        <v>11523.124800000001</v>
      </c>
      <c r="G48" s="36"/>
    </row>
    <row r="49" spans="1:7" ht="31.5" customHeight="1">
      <c r="A49" s="17">
        <v>2</v>
      </c>
      <c r="B49" s="25" t="s">
        <v>14</v>
      </c>
      <c r="C49" s="26"/>
      <c r="D49" s="27" t="s">
        <v>13</v>
      </c>
      <c r="E49" s="23"/>
      <c r="F49" s="22">
        <f>1.71*H4*C6</f>
        <v>36489.895199999999</v>
      </c>
      <c r="G49" s="36"/>
    </row>
    <row r="50" spans="1:7">
      <c r="A50" s="13">
        <v>3</v>
      </c>
      <c r="B50" s="30" t="s">
        <v>15</v>
      </c>
      <c r="C50" s="30"/>
      <c r="D50" s="29" t="s">
        <v>16</v>
      </c>
      <c r="E50" s="29"/>
      <c r="F50" s="31">
        <f>0.14833333333*H4*C6</f>
        <v>3165.3027999288702</v>
      </c>
      <c r="G50" s="31"/>
    </row>
    <row r="51" spans="1:7" ht="30" customHeight="1">
      <c r="A51" s="13">
        <v>4</v>
      </c>
      <c r="B51" s="30" t="s">
        <v>17</v>
      </c>
      <c r="C51" s="30"/>
      <c r="D51" s="29" t="s">
        <v>113</v>
      </c>
      <c r="E51" s="29"/>
      <c r="F51" s="31">
        <f>0.79*H4*C6</f>
        <v>16857.9048</v>
      </c>
      <c r="G51" s="31"/>
    </row>
    <row r="52" spans="1:7" ht="60" customHeight="1">
      <c r="A52" s="13">
        <v>5</v>
      </c>
      <c r="B52" s="30" t="s">
        <v>18</v>
      </c>
      <c r="C52" s="30"/>
      <c r="D52" s="29" t="s">
        <v>19</v>
      </c>
      <c r="E52" s="29"/>
      <c r="F52" s="31">
        <f>1.04*H4*C6</f>
        <v>22192.684799999999</v>
      </c>
      <c r="G52" s="31"/>
    </row>
    <row r="53" spans="1:7" ht="29.25" customHeight="1">
      <c r="A53" s="13">
        <v>6</v>
      </c>
      <c r="B53" s="30" t="s">
        <v>20</v>
      </c>
      <c r="C53" s="30"/>
      <c r="D53" s="29" t="s">
        <v>66</v>
      </c>
      <c r="E53" s="29"/>
      <c r="F53" s="31"/>
      <c r="G53" s="31"/>
    </row>
    <row r="54" spans="1:7" ht="29.25" customHeight="1">
      <c r="A54" s="13">
        <v>7</v>
      </c>
      <c r="B54" s="30" t="s">
        <v>21</v>
      </c>
      <c r="C54" s="30"/>
      <c r="D54" s="27" t="s">
        <v>66</v>
      </c>
      <c r="E54" s="23"/>
      <c r="F54" s="31">
        <f>2.20416666666*H4*C6</f>
        <v>47034.976999857739</v>
      </c>
      <c r="G54" s="31"/>
    </row>
    <row r="55" spans="1:7" ht="45" customHeight="1">
      <c r="A55" s="13">
        <v>8</v>
      </c>
      <c r="B55" s="30" t="s">
        <v>22</v>
      </c>
      <c r="C55" s="30"/>
      <c r="D55" s="27" t="s">
        <v>114</v>
      </c>
      <c r="E55" s="23"/>
      <c r="F55" s="31">
        <f>0.2525*H4*C6</f>
        <v>5388.1278000000002</v>
      </c>
      <c r="G55" s="31"/>
    </row>
    <row r="56" spans="1:7" ht="31.5" customHeight="1">
      <c r="A56" s="8"/>
      <c r="B56" s="30" t="s">
        <v>23</v>
      </c>
      <c r="C56" s="30"/>
      <c r="D56" s="29"/>
      <c r="E56" s="29"/>
      <c r="F56" s="31">
        <f>SUM(F48:G55)</f>
        <v>142652.01719978658</v>
      </c>
      <c r="G56" s="31"/>
    </row>
    <row r="58" spans="1:7">
      <c r="A58" s="1" t="s">
        <v>24</v>
      </c>
    </row>
    <row r="60" spans="1:7" ht="48.75" customHeight="1">
      <c r="A60" s="8" t="s">
        <v>8</v>
      </c>
      <c r="B60" s="29" t="s">
        <v>25</v>
      </c>
      <c r="C60" s="29"/>
      <c r="D60" s="27" t="s">
        <v>26</v>
      </c>
      <c r="E60" s="23"/>
      <c r="F60" s="27" t="s">
        <v>27</v>
      </c>
      <c r="G60" s="23"/>
    </row>
    <row r="61" spans="1:7" ht="46.5" customHeight="1">
      <c r="A61" s="8">
        <v>1</v>
      </c>
      <c r="B61" s="28" t="s">
        <v>79</v>
      </c>
      <c r="C61" s="28"/>
      <c r="D61" s="32" t="s">
        <v>80</v>
      </c>
      <c r="E61" s="32"/>
      <c r="F61" s="33">
        <v>1614.41</v>
      </c>
      <c r="G61" s="34"/>
    </row>
    <row r="62" spans="1:7" ht="17.25" customHeight="1">
      <c r="A62" s="8">
        <v>2</v>
      </c>
      <c r="B62" s="28" t="s">
        <v>81</v>
      </c>
      <c r="C62" s="28"/>
      <c r="D62" s="32" t="s">
        <v>80</v>
      </c>
      <c r="E62" s="32"/>
      <c r="F62" s="33">
        <v>1253</v>
      </c>
      <c r="G62" s="34"/>
    </row>
    <row r="63" spans="1:7" ht="18.75" customHeight="1">
      <c r="A63" s="10">
        <v>3</v>
      </c>
      <c r="B63" s="28" t="s">
        <v>144</v>
      </c>
      <c r="C63" s="28"/>
      <c r="D63" s="32" t="s">
        <v>80</v>
      </c>
      <c r="E63" s="32"/>
      <c r="F63" s="33">
        <v>1253</v>
      </c>
      <c r="G63" s="34"/>
    </row>
    <row r="64" spans="1:7" ht="47.25" customHeight="1">
      <c r="A64" s="10">
        <v>4</v>
      </c>
      <c r="B64" s="28" t="s">
        <v>82</v>
      </c>
      <c r="C64" s="28"/>
      <c r="D64" s="32" t="s">
        <v>80</v>
      </c>
      <c r="E64" s="32"/>
      <c r="F64" s="33">
        <v>25.95</v>
      </c>
      <c r="G64" s="34"/>
    </row>
    <row r="65" spans="1:7" ht="33" customHeight="1">
      <c r="A65" s="10">
        <v>5</v>
      </c>
      <c r="B65" s="28" t="s">
        <v>83</v>
      </c>
      <c r="C65" s="28"/>
      <c r="D65" s="32" t="s">
        <v>80</v>
      </c>
      <c r="E65" s="32"/>
      <c r="F65" s="33">
        <v>1308.5</v>
      </c>
      <c r="G65" s="34"/>
    </row>
    <row r="66" spans="1:7" ht="16.5" customHeight="1">
      <c r="A66" s="10">
        <v>6</v>
      </c>
      <c r="B66" s="28" t="s">
        <v>84</v>
      </c>
      <c r="C66" s="28"/>
      <c r="D66" s="32" t="s">
        <v>80</v>
      </c>
      <c r="E66" s="32"/>
      <c r="F66" s="33">
        <v>910</v>
      </c>
      <c r="G66" s="34"/>
    </row>
    <row r="67" spans="1:7" ht="33" customHeight="1">
      <c r="A67" s="10">
        <v>7</v>
      </c>
      <c r="B67" s="28" t="s">
        <v>100</v>
      </c>
      <c r="C67" s="28"/>
      <c r="D67" s="32" t="s">
        <v>80</v>
      </c>
      <c r="E67" s="32"/>
      <c r="F67" s="33">
        <v>4788</v>
      </c>
      <c r="G67" s="34"/>
    </row>
    <row r="68" spans="1:7" ht="31.5" customHeight="1">
      <c r="A68" s="10">
        <v>8</v>
      </c>
      <c r="B68" s="28" t="s">
        <v>83</v>
      </c>
      <c r="C68" s="28"/>
      <c r="D68" s="32" t="s">
        <v>85</v>
      </c>
      <c r="E68" s="32"/>
      <c r="F68" s="33">
        <v>1122</v>
      </c>
      <c r="G68" s="34"/>
    </row>
    <row r="69" spans="1:7" ht="33" customHeight="1">
      <c r="A69" s="10">
        <v>9</v>
      </c>
      <c r="B69" s="28" t="s">
        <v>100</v>
      </c>
      <c r="C69" s="28"/>
      <c r="D69" s="32" t="s">
        <v>85</v>
      </c>
      <c r="E69" s="32"/>
      <c r="F69" s="33">
        <v>1197</v>
      </c>
      <c r="G69" s="34"/>
    </row>
    <row r="70" spans="1:7" ht="31.5" customHeight="1">
      <c r="A70" s="10">
        <v>10</v>
      </c>
      <c r="B70" s="28" t="s">
        <v>86</v>
      </c>
      <c r="C70" s="28"/>
      <c r="D70" s="32" t="s">
        <v>85</v>
      </c>
      <c r="E70" s="32"/>
      <c r="F70" s="33">
        <v>15.99</v>
      </c>
      <c r="G70" s="34"/>
    </row>
    <row r="71" spans="1:7" ht="30.75" customHeight="1">
      <c r="A71" s="10">
        <v>11</v>
      </c>
      <c r="B71" s="28" t="s">
        <v>87</v>
      </c>
      <c r="C71" s="28"/>
      <c r="D71" s="32" t="s">
        <v>88</v>
      </c>
      <c r="E71" s="32"/>
      <c r="F71" s="33">
        <v>2320.79</v>
      </c>
      <c r="G71" s="34"/>
    </row>
    <row r="72" spans="1:7" ht="31.5" customHeight="1">
      <c r="A72" s="10">
        <v>12</v>
      </c>
      <c r="B72" s="28" t="s">
        <v>100</v>
      </c>
      <c r="C72" s="28"/>
      <c r="D72" s="32" t="s">
        <v>89</v>
      </c>
      <c r="E72" s="32"/>
      <c r="F72" s="33">
        <v>1795</v>
      </c>
      <c r="G72" s="34"/>
    </row>
    <row r="73" spans="1:7" ht="32.25" customHeight="1">
      <c r="A73" s="10">
        <v>13</v>
      </c>
      <c r="B73" s="28" t="s">
        <v>101</v>
      </c>
      <c r="C73" s="28"/>
      <c r="D73" s="32" t="s">
        <v>89</v>
      </c>
      <c r="E73" s="32"/>
      <c r="F73" s="33">
        <v>1163</v>
      </c>
      <c r="G73" s="34"/>
    </row>
    <row r="74" spans="1:7" ht="31.5" customHeight="1">
      <c r="A74" s="10">
        <v>14</v>
      </c>
      <c r="B74" s="28" t="s">
        <v>90</v>
      </c>
      <c r="C74" s="28"/>
      <c r="D74" s="32" t="s">
        <v>89</v>
      </c>
      <c r="E74" s="32"/>
      <c r="F74" s="33">
        <v>598.14</v>
      </c>
      <c r="G74" s="34"/>
    </row>
    <row r="75" spans="1:7" ht="32.25" customHeight="1">
      <c r="A75" s="10">
        <v>15</v>
      </c>
      <c r="B75" s="28" t="s">
        <v>83</v>
      </c>
      <c r="C75" s="28"/>
      <c r="D75" s="32" t="s">
        <v>91</v>
      </c>
      <c r="E75" s="32"/>
      <c r="F75" s="33">
        <v>1027</v>
      </c>
      <c r="G75" s="34"/>
    </row>
    <row r="76" spans="1:7" ht="33" customHeight="1">
      <c r="A76" s="10">
        <v>16</v>
      </c>
      <c r="B76" s="28" t="s">
        <v>93</v>
      </c>
      <c r="C76" s="28"/>
      <c r="D76" s="32" t="s">
        <v>92</v>
      </c>
      <c r="E76" s="32"/>
      <c r="F76" s="33">
        <v>3707.46</v>
      </c>
      <c r="G76" s="34"/>
    </row>
    <row r="77" spans="1:7">
      <c r="A77" s="10">
        <v>17</v>
      </c>
      <c r="B77" s="28" t="s">
        <v>145</v>
      </c>
      <c r="C77" s="28"/>
      <c r="D77" s="32" t="s">
        <v>94</v>
      </c>
      <c r="E77" s="32"/>
      <c r="F77" s="33">
        <v>1047.3699999999999</v>
      </c>
      <c r="G77" s="34"/>
    </row>
    <row r="78" spans="1:7" ht="32.25" customHeight="1">
      <c r="A78" s="10">
        <v>18</v>
      </c>
      <c r="B78" s="28" t="s">
        <v>95</v>
      </c>
      <c r="C78" s="28"/>
      <c r="D78" s="32" t="s">
        <v>94</v>
      </c>
      <c r="E78" s="32"/>
      <c r="F78" s="33">
        <v>1608.81</v>
      </c>
      <c r="G78" s="34"/>
    </row>
    <row r="79" spans="1:7" ht="46.5" customHeight="1">
      <c r="A79" s="10">
        <v>19</v>
      </c>
      <c r="B79" s="28" t="s">
        <v>96</v>
      </c>
      <c r="C79" s="28"/>
      <c r="D79" s="32" t="s">
        <v>97</v>
      </c>
      <c r="E79" s="32"/>
      <c r="F79" s="33">
        <v>46.02</v>
      </c>
      <c r="G79" s="34"/>
    </row>
    <row r="80" spans="1:7" ht="33.75" customHeight="1">
      <c r="A80" s="10">
        <v>20</v>
      </c>
      <c r="B80" s="28" t="s">
        <v>98</v>
      </c>
      <c r="C80" s="28"/>
      <c r="D80" s="32" t="s">
        <v>99</v>
      </c>
      <c r="E80" s="32"/>
      <c r="F80" s="33">
        <v>102.54</v>
      </c>
      <c r="G80" s="34"/>
    </row>
    <row r="81" spans="1:7" ht="50.25" customHeight="1">
      <c r="A81" s="10">
        <v>21</v>
      </c>
      <c r="B81" s="28" t="s">
        <v>102</v>
      </c>
      <c r="C81" s="28"/>
      <c r="D81" s="32" t="s">
        <v>103</v>
      </c>
      <c r="E81" s="32"/>
      <c r="F81" s="33">
        <v>34.729999999999997</v>
      </c>
      <c r="G81" s="34"/>
    </row>
    <row r="82" spans="1:7" ht="33" customHeight="1">
      <c r="A82" s="10">
        <v>22</v>
      </c>
      <c r="B82" s="28" t="s">
        <v>104</v>
      </c>
      <c r="C82" s="28"/>
      <c r="D82" s="32" t="s">
        <v>103</v>
      </c>
      <c r="E82" s="32"/>
      <c r="F82" s="33">
        <v>1718</v>
      </c>
      <c r="G82" s="34"/>
    </row>
    <row r="83" spans="1:7">
      <c r="A83" s="19">
        <v>23</v>
      </c>
      <c r="B83" s="28" t="s">
        <v>105</v>
      </c>
      <c r="C83" s="28"/>
      <c r="D83" s="32" t="s">
        <v>106</v>
      </c>
      <c r="E83" s="32"/>
      <c r="F83" s="33">
        <v>2735</v>
      </c>
      <c r="G83" s="34"/>
    </row>
    <row r="84" spans="1:7">
      <c r="A84" s="19">
        <v>24</v>
      </c>
      <c r="B84" s="28" t="s">
        <v>107</v>
      </c>
      <c r="C84" s="28"/>
      <c r="D84" s="32" t="s">
        <v>106</v>
      </c>
      <c r="E84" s="32"/>
      <c r="F84" s="33">
        <v>239</v>
      </c>
      <c r="G84" s="34"/>
    </row>
    <row r="85" spans="1:7" ht="33" customHeight="1">
      <c r="A85" s="19">
        <v>25</v>
      </c>
      <c r="B85" s="28" t="s">
        <v>108</v>
      </c>
      <c r="C85" s="28"/>
      <c r="D85" s="32" t="s">
        <v>106</v>
      </c>
      <c r="E85" s="32"/>
      <c r="F85" s="33">
        <v>2435.1799999999998</v>
      </c>
      <c r="G85" s="34"/>
    </row>
    <row r="86" spans="1:7">
      <c r="A86" s="19">
        <v>26</v>
      </c>
      <c r="B86" s="28" t="s">
        <v>109</v>
      </c>
      <c r="C86" s="28"/>
      <c r="D86" s="32" t="s">
        <v>106</v>
      </c>
      <c r="E86" s="32"/>
      <c r="F86" s="33">
        <v>801.74</v>
      </c>
      <c r="G86" s="34"/>
    </row>
    <row r="87" spans="1:7">
      <c r="A87" s="19">
        <v>27</v>
      </c>
      <c r="B87" s="28" t="s">
        <v>110</v>
      </c>
      <c r="C87" s="28"/>
      <c r="D87" s="32" t="s">
        <v>106</v>
      </c>
      <c r="E87" s="32"/>
      <c r="F87" s="33">
        <v>1264.45</v>
      </c>
      <c r="G87" s="34"/>
    </row>
    <row r="88" spans="1:7" ht="33.75" customHeight="1">
      <c r="A88" s="19">
        <v>28</v>
      </c>
      <c r="B88" s="28" t="s">
        <v>111</v>
      </c>
      <c r="C88" s="28"/>
      <c r="D88" s="32" t="s">
        <v>106</v>
      </c>
      <c r="E88" s="32"/>
      <c r="F88" s="33">
        <v>594.69000000000005</v>
      </c>
      <c r="G88" s="34"/>
    </row>
    <row r="89" spans="1:7" ht="34.5" customHeight="1">
      <c r="A89" s="19">
        <v>29</v>
      </c>
      <c r="B89" s="28" t="s">
        <v>146</v>
      </c>
      <c r="C89" s="28"/>
      <c r="D89" s="32" t="s">
        <v>106</v>
      </c>
      <c r="E89" s="32"/>
      <c r="F89" s="33">
        <v>456.15</v>
      </c>
      <c r="G89" s="34"/>
    </row>
    <row r="90" spans="1:7" ht="31.5" customHeight="1">
      <c r="A90" s="19">
        <v>30</v>
      </c>
      <c r="B90" s="28" t="s">
        <v>112</v>
      </c>
      <c r="C90" s="28"/>
      <c r="D90" s="32" t="s">
        <v>106</v>
      </c>
      <c r="E90" s="32"/>
      <c r="F90" s="33">
        <v>2983.88</v>
      </c>
      <c r="G90" s="34"/>
    </row>
    <row r="91" spans="1:7" ht="33.75" customHeight="1">
      <c r="A91" s="19">
        <v>31</v>
      </c>
      <c r="B91" s="28" t="s">
        <v>87</v>
      </c>
      <c r="C91" s="28"/>
      <c r="D91" s="32" t="s">
        <v>141</v>
      </c>
      <c r="E91" s="32"/>
      <c r="F91" s="33">
        <v>718.58</v>
      </c>
      <c r="G91" s="34"/>
    </row>
    <row r="92" spans="1:7" ht="30.75" customHeight="1">
      <c r="A92" s="19">
        <v>32</v>
      </c>
      <c r="B92" s="28" t="s">
        <v>108</v>
      </c>
      <c r="C92" s="28"/>
      <c r="D92" s="32" t="s">
        <v>141</v>
      </c>
      <c r="E92" s="32"/>
      <c r="F92" s="33">
        <v>1382.44</v>
      </c>
      <c r="G92" s="34"/>
    </row>
    <row r="93" spans="1:7" ht="32.25" customHeight="1">
      <c r="A93" s="19">
        <v>33</v>
      </c>
      <c r="B93" s="28" t="s">
        <v>142</v>
      </c>
      <c r="C93" s="28"/>
      <c r="D93" s="32" t="s">
        <v>141</v>
      </c>
      <c r="E93" s="32"/>
      <c r="F93" s="33">
        <v>4348.03</v>
      </c>
      <c r="G93" s="34"/>
    </row>
    <row r="94" spans="1:7">
      <c r="A94" s="19">
        <v>34</v>
      </c>
      <c r="B94" s="28" t="s">
        <v>143</v>
      </c>
      <c r="C94" s="28"/>
      <c r="D94" s="32" t="s">
        <v>141</v>
      </c>
      <c r="E94" s="32"/>
      <c r="F94" s="33">
        <v>757.7</v>
      </c>
      <c r="G94" s="34"/>
    </row>
    <row r="95" spans="1:7" ht="48" customHeight="1">
      <c r="A95" s="8"/>
      <c r="B95" s="25" t="s">
        <v>72</v>
      </c>
      <c r="C95" s="26"/>
      <c r="D95" s="27"/>
      <c r="E95" s="23"/>
      <c r="F95" s="22">
        <f>SUM(F61:G94)</f>
        <v>47373.549999999996</v>
      </c>
      <c r="G95" s="23"/>
    </row>
    <row r="97" spans="1:7">
      <c r="A97" s="1" t="s">
        <v>28</v>
      </c>
      <c r="D97" s="6">
        <f>2.1*H4*C6</f>
        <v>44812.152000000002</v>
      </c>
      <c r="E97" s="1" t="s">
        <v>29</v>
      </c>
    </row>
    <row r="98" spans="1:7">
      <c r="A98" s="1" t="s">
        <v>30</v>
      </c>
      <c r="D98" s="6">
        <f>F105*5.3%</f>
        <v>13750.27601</v>
      </c>
      <c r="E98" s="1" t="s">
        <v>29</v>
      </c>
    </row>
    <row r="100" spans="1:7">
      <c r="A100" s="1" t="s">
        <v>43</v>
      </c>
    </row>
    <row r="101" spans="1:7">
      <c r="A101" s="1" t="s">
        <v>74</v>
      </c>
    </row>
    <row r="102" spans="1:7">
      <c r="B102" s="1" t="s">
        <v>42</v>
      </c>
      <c r="F102" s="6">
        <v>273321.49</v>
      </c>
      <c r="G102" s="1" t="s">
        <v>29</v>
      </c>
    </row>
    <row r="104" spans="1:7">
      <c r="A104" s="1" t="s">
        <v>31</v>
      </c>
    </row>
    <row r="105" spans="1:7">
      <c r="B105" s="1" t="s">
        <v>76</v>
      </c>
      <c r="F105" s="6">
        <v>259439.17</v>
      </c>
      <c r="G105" s="1" t="s">
        <v>29</v>
      </c>
    </row>
    <row r="106" spans="1:7">
      <c r="D106" s="6"/>
    </row>
    <row r="107" spans="1:7">
      <c r="A107" s="1" t="s">
        <v>156</v>
      </c>
      <c r="D107" s="6"/>
    </row>
    <row r="108" spans="1:7">
      <c r="A108" s="1" t="s">
        <v>77</v>
      </c>
      <c r="D108" s="6"/>
      <c r="F108" s="6">
        <v>13882.32</v>
      </c>
      <c r="G108" s="1" t="s">
        <v>29</v>
      </c>
    </row>
    <row r="109" spans="1:7">
      <c r="D109" s="6"/>
    </row>
    <row r="110" spans="1:7">
      <c r="A110" s="1" t="s">
        <v>157</v>
      </c>
      <c r="D110" s="6"/>
    </row>
    <row r="111" spans="1:7">
      <c r="A111" s="1" t="s">
        <v>158</v>
      </c>
      <c r="D111" s="6"/>
      <c r="F111" s="6">
        <v>57059.73</v>
      </c>
      <c r="G111" s="1" t="s">
        <v>29</v>
      </c>
    </row>
    <row r="113" spans="1:7">
      <c r="A113" s="1" t="s">
        <v>75</v>
      </c>
    </row>
    <row r="114" spans="1:7">
      <c r="B114" s="1" t="s">
        <v>41</v>
      </c>
      <c r="F114" s="6">
        <f>F56+F95+D97</f>
        <v>234837.71919978657</v>
      </c>
      <c r="G114" s="1" t="s">
        <v>29</v>
      </c>
    </row>
    <row r="116" spans="1:7" ht="30" customHeight="1">
      <c r="A116" s="1" t="s">
        <v>32</v>
      </c>
    </row>
    <row r="117" spans="1:7" ht="32.25" customHeight="1"/>
    <row r="118" spans="1:7" ht="28.5" customHeight="1">
      <c r="A118" s="7" t="s">
        <v>33</v>
      </c>
      <c r="B118" s="24" t="s">
        <v>34</v>
      </c>
      <c r="C118" s="24"/>
      <c r="D118" s="7" t="s">
        <v>35</v>
      </c>
      <c r="E118" s="24" t="s">
        <v>36</v>
      </c>
      <c r="F118" s="24"/>
      <c r="G118" s="7" t="s">
        <v>37</v>
      </c>
    </row>
    <row r="119" spans="1:7" ht="33.75" customHeight="1">
      <c r="A119" s="21" t="s">
        <v>38</v>
      </c>
      <c r="B119" s="20" t="s">
        <v>56</v>
      </c>
      <c r="C119" s="20"/>
      <c r="D119" s="9">
        <v>5</v>
      </c>
      <c r="E119" s="20" t="s">
        <v>58</v>
      </c>
      <c r="F119" s="20"/>
      <c r="G119" s="9">
        <v>5</v>
      </c>
    </row>
    <row r="120" spans="1:7" ht="43.5" customHeight="1">
      <c r="A120" s="21"/>
      <c r="B120" s="20" t="s">
        <v>44</v>
      </c>
      <c r="C120" s="20"/>
      <c r="D120" s="9">
        <v>3</v>
      </c>
      <c r="E120" s="20" t="s">
        <v>58</v>
      </c>
      <c r="F120" s="20"/>
      <c r="G120" s="9">
        <v>3</v>
      </c>
    </row>
    <row r="121" spans="1:7" ht="69" customHeight="1">
      <c r="A121" s="21"/>
      <c r="B121" s="20" t="s">
        <v>45</v>
      </c>
      <c r="C121" s="20"/>
      <c r="D121" s="9">
        <v>2</v>
      </c>
      <c r="E121" s="20" t="s">
        <v>58</v>
      </c>
      <c r="F121" s="20"/>
      <c r="G121" s="9">
        <v>2</v>
      </c>
    </row>
    <row r="122" spans="1:7" ht="37.5" customHeight="1">
      <c r="A122" s="9" t="s">
        <v>46</v>
      </c>
      <c r="B122" s="20" t="s">
        <v>47</v>
      </c>
      <c r="C122" s="20"/>
      <c r="D122" s="9"/>
      <c r="E122" s="20" t="s">
        <v>59</v>
      </c>
      <c r="F122" s="20"/>
      <c r="G122" s="9"/>
    </row>
    <row r="123" spans="1:7" ht="60" customHeight="1">
      <c r="A123" s="21" t="s">
        <v>48</v>
      </c>
      <c r="B123" s="20" t="s">
        <v>57</v>
      </c>
      <c r="C123" s="20"/>
      <c r="D123" s="9">
        <v>6</v>
      </c>
      <c r="E123" s="20" t="s">
        <v>60</v>
      </c>
      <c r="F123" s="20"/>
      <c r="G123" s="9">
        <v>6</v>
      </c>
    </row>
    <row r="124" spans="1:7" ht="33" customHeight="1">
      <c r="A124" s="21"/>
      <c r="B124" s="20" t="s">
        <v>49</v>
      </c>
      <c r="C124" s="20"/>
      <c r="D124" s="9"/>
      <c r="E124" s="20" t="s">
        <v>61</v>
      </c>
      <c r="F124" s="20"/>
      <c r="G124" s="9"/>
    </row>
    <row r="125" spans="1:7" ht="42.75" customHeight="1">
      <c r="A125" s="21"/>
      <c r="B125" s="20" t="s">
        <v>53</v>
      </c>
      <c r="C125" s="20"/>
      <c r="D125" s="9">
        <v>2</v>
      </c>
      <c r="E125" s="20" t="s">
        <v>62</v>
      </c>
      <c r="F125" s="20"/>
      <c r="G125" s="9">
        <v>2</v>
      </c>
    </row>
    <row r="126" spans="1:7" ht="36" customHeight="1">
      <c r="A126" s="21"/>
      <c r="B126" s="20" t="s">
        <v>54</v>
      </c>
      <c r="C126" s="20"/>
      <c r="D126" s="9">
        <v>3</v>
      </c>
      <c r="E126" s="20" t="s">
        <v>63</v>
      </c>
      <c r="F126" s="20"/>
      <c r="G126" s="9">
        <v>3</v>
      </c>
    </row>
    <row r="127" spans="1:7">
      <c r="A127" s="21"/>
      <c r="B127" s="20" t="s">
        <v>55</v>
      </c>
      <c r="C127" s="20"/>
      <c r="D127" s="9"/>
      <c r="E127" s="20" t="s">
        <v>64</v>
      </c>
      <c r="F127" s="20"/>
      <c r="G127" s="9"/>
    </row>
    <row r="128" spans="1:7">
      <c r="A128" s="21"/>
      <c r="B128" s="20" t="s">
        <v>50</v>
      </c>
      <c r="C128" s="20"/>
      <c r="D128" s="9"/>
      <c r="E128" s="20" t="s">
        <v>65</v>
      </c>
      <c r="F128" s="20"/>
      <c r="G128" s="9"/>
    </row>
    <row r="129" spans="1:7">
      <c r="A129" s="21"/>
      <c r="B129" s="20" t="s">
        <v>51</v>
      </c>
      <c r="C129" s="20"/>
      <c r="D129" s="9">
        <v>1</v>
      </c>
      <c r="E129" s="20" t="s">
        <v>60</v>
      </c>
      <c r="F129" s="20"/>
      <c r="G129" s="9">
        <v>1</v>
      </c>
    </row>
    <row r="130" spans="1:7">
      <c r="A130" s="21"/>
      <c r="B130" s="20" t="s">
        <v>52</v>
      </c>
      <c r="C130" s="20"/>
      <c r="D130" s="9">
        <v>2</v>
      </c>
      <c r="E130" s="20"/>
      <c r="F130" s="20"/>
      <c r="G130" s="9">
        <v>2</v>
      </c>
    </row>
    <row r="133" spans="1:7">
      <c r="A133" s="1" t="s">
        <v>68</v>
      </c>
      <c r="F133" s="1" t="s">
        <v>67</v>
      </c>
    </row>
    <row r="135" spans="1:7">
      <c r="A135" s="1" t="s">
        <v>71</v>
      </c>
      <c r="F13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5">
    <mergeCell ref="A40:A41"/>
    <mergeCell ref="F40:F41"/>
    <mergeCell ref="G40:G41"/>
    <mergeCell ref="G34:G35"/>
    <mergeCell ref="A36:A37"/>
    <mergeCell ref="F36:F37"/>
    <mergeCell ref="G36:G37"/>
    <mergeCell ref="A38:A39"/>
    <mergeCell ref="F38:F39"/>
    <mergeCell ref="G38:G39"/>
    <mergeCell ref="F92:G92"/>
    <mergeCell ref="F93:G93"/>
    <mergeCell ref="F94:G94"/>
    <mergeCell ref="A22:B22"/>
    <mergeCell ref="C22:D22"/>
    <mergeCell ref="E22:F22"/>
    <mergeCell ref="C23:D23"/>
    <mergeCell ref="E23:F23"/>
    <mergeCell ref="C24:D24"/>
    <mergeCell ref="E24:F24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89:E89"/>
    <mergeCell ref="D90:E90"/>
    <mergeCell ref="D91:E91"/>
    <mergeCell ref="D92:E92"/>
    <mergeCell ref="D93:E93"/>
    <mergeCell ref="D94:E94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D81:E81"/>
    <mergeCell ref="D82:E82"/>
    <mergeCell ref="F90:G90"/>
    <mergeCell ref="F91:G91"/>
    <mergeCell ref="D83:E83"/>
    <mergeCell ref="D84:E84"/>
    <mergeCell ref="D85:E85"/>
    <mergeCell ref="D86:E86"/>
    <mergeCell ref="D87:E87"/>
    <mergeCell ref="D88:E88"/>
    <mergeCell ref="D73:E73"/>
    <mergeCell ref="D74:E74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34:A35"/>
    <mergeCell ref="F34:F35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60:C60"/>
    <mergeCell ref="D60:E60"/>
    <mergeCell ref="F60:G60"/>
    <mergeCell ref="B61:C61"/>
    <mergeCell ref="B62:C62"/>
    <mergeCell ref="B63:C63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92:C92"/>
    <mergeCell ref="B93:C93"/>
    <mergeCell ref="B94:C94"/>
    <mergeCell ref="B86:C86"/>
    <mergeCell ref="B87:C87"/>
    <mergeCell ref="B88:C88"/>
    <mergeCell ref="B89:C89"/>
    <mergeCell ref="B90:C90"/>
    <mergeCell ref="B91:C91"/>
    <mergeCell ref="F95:G95"/>
    <mergeCell ref="B118:C118"/>
    <mergeCell ref="E118:F118"/>
    <mergeCell ref="A119:A121"/>
    <mergeCell ref="B119:C119"/>
    <mergeCell ref="E119:F119"/>
    <mergeCell ref="B120:C120"/>
    <mergeCell ref="E120:F120"/>
    <mergeCell ref="B121:C121"/>
    <mergeCell ref="E121:F121"/>
    <mergeCell ref="B95:C95"/>
    <mergeCell ref="D95:E95"/>
    <mergeCell ref="B122:C122"/>
    <mergeCell ref="E122:F122"/>
    <mergeCell ref="A123:A130"/>
    <mergeCell ref="B123:C123"/>
    <mergeCell ref="E123:F123"/>
    <mergeCell ref="B124:C124"/>
    <mergeCell ref="E124:F124"/>
    <mergeCell ref="B125:C125"/>
    <mergeCell ref="E125:F125"/>
    <mergeCell ref="B129:C129"/>
    <mergeCell ref="E129:F129"/>
    <mergeCell ref="B130:C130"/>
    <mergeCell ref="E130:F130"/>
    <mergeCell ref="B126:C126"/>
    <mergeCell ref="E126:F126"/>
    <mergeCell ref="B127:C127"/>
    <mergeCell ref="E127:F127"/>
    <mergeCell ref="B128:C128"/>
    <mergeCell ref="E128:F12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2014-03-02T10:39:19Z</dcterms:modified>
</cp:coreProperties>
</file>