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4" s="1"/>
  <c r="D99" l="1"/>
  <c r="G41"/>
  <c r="F47"/>
  <c r="F50"/>
  <c r="F49"/>
  <c r="F48"/>
  <c r="F51"/>
  <c r="F53"/>
  <c r="F97"/>
  <c r="D100"/>
  <c r="F55" l="1"/>
  <c r="F116" l="1"/>
</calcChain>
</file>

<file path=xl/sharedStrings.xml><?xml version="1.0" encoding="utf-8"?>
<sst xmlns="http://schemas.openxmlformats.org/spreadsheetml/2006/main" count="209" uniqueCount="159">
  <si>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</si>
  <si>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</si>
  <si>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</si>
  <si>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</si>
  <si>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</si>
  <si>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</si>
  <si>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</si>
  <si>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</si>
  <si>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</si>
  <si>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</si>
  <si>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</si>
  <si>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</si>
  <si>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</si>
  <si>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</si>
  <si>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</si>
  <si>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</si>
  <si>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</si>
  <si>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</si>
  <si>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</si>
  <si>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</si>
  <si>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</si>
  <si>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</si>
  <si>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</si>
  <si>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</si>
  <si>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</si>
  <si>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</si>
  <si>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</si>
  <si>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</si>
  <si>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</si>
  <si>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</si>
  <si>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</si>
  <si>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</si>
  <si>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</si>
  <si>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</si>
  <si>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</si>
  <si>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</si>
  <si>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</si>
  <si>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</si>
  <si>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</si>
  <si>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</si>
  <si>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</si>
  <si>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</si>
  <si>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</si>
  <si>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</si>
  <si>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</si>
  <si>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</si>
  <si>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</si>
  <si>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</si>
  <si>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</si>
  <si>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</si>
  <si>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</si>
  <si>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</si>
  <si>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</si>
  <si>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</si>
  <si>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</si>
  <si>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</si>
  <si>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</si>
  <si>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</si>
  <si>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</si>
  <si>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</si>
  <si>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</si>
  <si>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</si>
  <si>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</si>
  <si>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</si>
  <si>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</si>
  <si>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</si>
  <si>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</si>
  <si>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</si>
  <si>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</si>
  <si>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</si>
  <si>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</si>
  <si>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</si>
  <si>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</si>
  <si>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</si>
  <si>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</si>
  <si>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</si>
  <si>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</si>
  <si>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</si>
  <si>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8 по улице Набережная </t>
  </si>
  <si>
    <t>Замена лежака ХВС</t>
  </si>
  <si>
    <t>Январь</t>
  </si>
  <si>
    <t>замена стояка ХВ</t>
  </si>
  <si>
    <t>коридор ремонт лежака ХВ</t>
  </si>
  <si>
    <t>проверка и прочистка дымоходов</t>
  </si>
  <si>
    <t>Февраль</t>
  </si>
  <si>
    <t>замена врезки ХВ</t>
  </si>
  <si>
    <t>кв.48 замена стояка ХВ</t>
  </si>
  <si>
    <t>ремонт щита этажного</t>
  </si>
  <si>
    <t>Март</t>
  </si>
  <si>
    <t>кв.29 ремонт подводки отопления</t>
  </si>
  <si>
    <t>Апрель</t>
  </si>
  <si>
    <t>Май</t>
  </si>
  <si>
    <t>Замена стояка ХВС</t>
  </si>
  <si>
    <t>прочистка лежака канализации</t>
  </si>
  <si>
    <t>закрепление стояка и ремонт врезки ХВ</t>
  </si>
  <si>
    <t>Июль</t>
  </si>
  <si>
    <t>кв.1 ремонт полов после замены трубопровода</t>
  </si>
  <si>
    <t>вскрытие полов</t>
  </si>
  <si>
    <t>укладка полов</t>
  </si>
  <si>
    <t>заемена лежака ХВ</t>
  </si>
  <si>
    <t>прочистка стояка канализации</t>
  </si>
  <si>
    <t>Август</t>
  </si>
  <si>
    <t>спиливание дерева,уборка сучков</t>
  </si>
  <si>
    <t>кв.36 замена подводки отопления</t>
  </si>
  <si>
    <t>Сентябрь</t>
  </si>
  <si>
    <t>заполнение системы отопления</t>
  </si>
  <si>
    <t>ремонт дощатых полов в коридоре</t>
  </si>
  <si>
    <t>кв.1 косметический ремонт</t>
  </si>
  <si>
    <t>Октябрь</t>
  </si>
  <si>
    <t>ремонт эл.проводки,ремонт щита этажного</t>
  </si>
  <si>
    <t>Замена лежака отопления</t>
  </si>
  <si>
    <t>Ноябрь</t>
  </si>
  <si>
    <t>ремонт бетонных полов входной площадки</t>
  </si>
  <si>
    <t>кв.29 замена подводки отопления</t>
  </si>
  <si>
    <t>кв.3 ремонт стояков 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</si>
  <si>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</si>
  <si>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</si>
  <si>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</si>
  <si>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</si>
  <si>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</si>
  <si>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</si>
  <si>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</si>
  <si>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</si>
  <si>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</si>
  <si>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</si>
  <si>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</si>
  <si>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</si>
  <si>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</si>
  <si>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</si>
  <si>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</si>
  <si>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</si>
  <si>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</si>
  <si>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</si>
  <si>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</si>
  <si>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</si>
  <si>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</si>
  <si>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</si>
  <si>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</si>
  <si>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</si>
  <si>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</si>
  <si>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</si>
  <si>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 xml:space="preserve">79 от 03.03.2009г.  </t>
  </si>
  <si>
    <t>смена разбитых стекол на штапиках</t>
  </si>
  <si>
    <t>Декабрь</t>
  </si>
  <si>
    <t>эт.2 туалет ремонт врезки ХВ</t>
  </si>
  <si>
    <t>эт.2 туалет ремонт стояка ХВ</t>
  </si>
  <si>
    <t xml:space="preserve">подъезд ремонт эл.проводки </t>
  </si>
  <si>
    <t>подъезд ремонт освещения</t>
  </si>
  <si>
    <t>21.06.2013г.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</si>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</sst>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A106" workbookViewId="0">
      <selection activeCell="A117" sqref="A117:XFD11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78</v>
      </c>
      <c r="B3" s="33"/>
      <c r="C3" s="33"/>
      <c r="D3" s="33"/>
      <c r="E3" s="33"/>
      <c r="F3" s="33"/>
      <c r="G3" s="33"/>
    </row>
    <row r="4" spans="1:8">
      <c r="A4" s="33" t="s">
        <v>73</v>
      </c>
      <c r="B4" s="33"/>
      <c r="C4" s="33"/>
      <c r="D4" s="33"/>
      <c r="E4" s="33"/>
      <c r="F4" s="33"/>
      <c r="G4" s="33"/>
      <c r="H4" s="12">
        <v>12</v>
      </c>
    </row>
    <row r="5" spans="1:8" ht="11.25" customHeight="1"/>
    <row r="6" spans="1:8">
      <c r="A6" s="1" t="s">
        <v>6</v>
      </c>
      <c r="C6" s="3">
        <f>D7+D8</f>
        <v>1365.61</v>
      </c>
      <c r="D6" s="1" t="s">
        <v>2</v>
      </c>
    </row>
    <row r="7" spans="1:8">
      <c r="A7" s="1" t="s">
        <v>117</v>
      </c>
      <c r="B7" s="1" t="s">
        <v>118</v>
      </c>
      <c r="C7" s="3"/>
      <c r="D7" s="1">
        <v>1365.61</v>
      </c>
      <c r="E7" s="1" t="s">
        <v>2</v>
      </c>
    </row>
    <row r="8" spans="1:8">
      <c r="B8" s="1" t="s">
        <v>119</v>
      </c>
      <c r="C8" s="3"/>
      <c r="D8" s="1">
        <v>0</v>
      </c>
      <c r="E8" s="1" t="s">
        <v>2</v>
      </c>
    </row>
    <row r="9" spans="1:8">
      <c r="A9" s="1" t="s">
        <v>120</v>
      </c>
      <c r="C9" s="1">
        <v>4</v>
      </c>
    </row>
    <row r="10" spans="1:8">
      <c r="A10" s="1" t="s">
        <v>121</v>
      </c>
      <c r="C10" s="1">
        <v>3</v>
      </c>
    </row>
    <row r="11" spans="1:8">
      <c r="A11" s="1" t="s">
        <v>122</v>
      </c>
      <c r="C11" s="1">
        <v>61</v>
      </c>
    </row>
    <row r="12" spans="1:8">
      <c r="A12" s="1" t="s">
        <v>123</v>
      </c>
      <c r="E12" s="1">
        <v>270.89999999999998</v>
      </c>
      <c r="F12" s="1" t="s">
        <v>2</v>
      </c>
    </row>
    <row r="13" spans="1:8">
      <c r="A13" s="1" t="s">
        <v>124</v>
      </c>
      <c r="B13" s="1">
        <v>482.8</v>
      </c>
      <c r="C13" s="1" t="s">
        <v>2</v>
      </c>
    </row>
    <row r="14" spans="1:8">
      <c r="A14" s="1" t="s">
        <v>125</v>
      </c>
      <c r="D14" s="1">
        <v>1500</v>
      </c>
      <c r="E14" s="1" t="s">
        <v>2</v>
      </c>
    </row>
    <row r="16" spans="1:8">
      <c r="A16" s="1" t="s">
        <v>126</v>
      </c>
    </row>
    <row r="17" spans="1:10">
      <c r="A17" s="17" t="s">
        <v>127</v>
      </c>
      <c r="B17" s="17"/>
      <c r="C17" s="17"/>
      <c r="D17" s="17"/>
      <c r="E17" s="17" t="s">
        <v>128</v>
      </c>
      <c r="F17" s="17"/>
    </row>
    <row r="18" spans="1:10">
      <c r="A18" s="34" t="s">
        <v>129</v>
      </c>
      <c r="B18" s="34"/>
      <c r="C18" s="34"/>
      <c r="D18" s="34"/>
      <c r="E18" s="17" t="s">
        <v>148</v>
      </c>
      <c r="F18" s="17"/>
    </row>
    <row r="20" spans="1:10">
      <c r="A20" s="1" t="s">
        <v>130</v>
      </c>
    </row>
    <row r="21" spans="1:10" ht="31.5" customHeight="1">
      <c r="A21" s="35" t="s">
        <v>131</v>
      </c>
      <c r="B21" s="35"/>
      <c r="C21" s="35" t="s">
        <v>132</v>
      </c>
      <c r="D21" s="35"/>
      <c r="E21" s="35" t="s">
        <v>133</v>
      </c>
      <c r="F21" s="35"/>
    </row>
    <row r="22" spans="1:10">
      <c r="A22" s="14" t="s">
        <v>134</v>
      </c>
      <c r="B22" s="14"/>
      <c r="C22" s="17">
        <v>43</v>
      </c>
      <c r="D22" s="17"/>
      <c r="E22" s="17">
        <v>45</v>
      </c>
      <c r="F22" s="17"/>
    </row>
    <row r="23" spans="1:10">
      <c r="A23" s="14" t="s">
        <v>135</v>
      </c>
      <c r="B23" s="14"/>
      <c r="C23" s="17">
        <v>1</v>
      </c>
      <c r="D23" s="17"/>
      <c r="E23" s="17">
        <v>1</v>
      </c>
      <c r="F23" s="17"/>
    </row>
    <row r="25" spans="1:10">
      <c r="A25" s="1" t="s">
        <v>136</v>
      </c>
      <c r="C25" s="15" t="s">
        <v>141</v>
      </c>
    </row>
    <row r="27" spans="1:10">
      <c r="A27" s="1" t="s">
        <v>137</v>
      </c>
    </row>
    <row r="28" spans="1:10">
      <c r="B28" s="1" t="s">
        <v>138</v>
      </c>
      <c r="D28" s="1">
        <v>11.23</v>
      </c>
      <c r="E28" s="1" t="s">
        <v>139</v>
      </c>
    </row>
    <row r="29" spans="1:10">
      <c r="B29" s="1" t="s">
        <v>140</v>
      </c>
      <c r="D29" s="1">
        <v>12.85</v>
      </c>
      <c r="E29" s="1" t="s">
        <v>139</v>
      </c>
    </row>
    <row r="31" spans="1:10">
      <c r="A31" s="1" t="s">
        <v>1</v>
      </c>
    </row>
    <row r="32" spans="1:10" ht="98.25" customHeight="1">
      <c r="A32" s="16" t="s">
        <v>3</v>
      </c>
      <c r="B32" s="16" t="s">
        <v>149</v>
      </c>
      <c r="C32" s="16" t="s">
        <v>150</v>
      </c>
      <c r="D32" s="16" t="s">
        <v>151</v>
      </c>
      <c r="E32" s="16" t="s">
        <v>4</v>
      </c>
      <c r="F32" s="16" t="s">
        <v>152</v>
      </c>
      <c r="G32" s="16" t="s">
        <v>153</v>
      </c>
      <c r="H32" s="2"/>
      <c r="I32" s="2"/>
      <c r="J32" s="2"/>
    </row>
    <row r="33" spans="1:7">
      <c r="A33" s="36" t="s">
        <v>39</v>
      </c>
      <c r="B33" s="5">
        <f>D33/C33</f>
        <v>32012.856031128405</v>
      </c>
      <c r="C33" s="6">
        <v>2.57</v>
      </c>
      <c r="D33" s="6">
        <v>82273.039999999994</v>
      </c>
      <c r="E33" s="6">
        <v>2549.21</v>
      </c>
      <c r="F33" s="38">
        <v>239789.8</v>
      </c>
      <c r="G33" s="38">
        <f>D33+D34+E33+E34-F33</f>
        <v>14456.910000000003</v>
      </c>
    </row>
    <row r="34" spans="1:7">
      <c r="A34" s="37"/>
      <c r="B34" s="5">
        <f>D34/C34</f>
        <v>57432.020338983042</v>
      </c>
      <c r="C34" s="6">
        <v>2.95</v>
      </c>
      <c r="D34" s="6">
        <v>169424.46</v>
      </c>
      <c r="E34" s="6"/>
      <c r="F34" s="39"/>
      <c r="G34" s="39"/>
    </row>
    <row r="35" spans="1:7">
      <c r="A35" s="36" t="s">
        <v>40</v>
      </c>
      <c r="B35" s="5">
        <f t="shared" ref="B35:B40" si="0">D35/C35</f>
        <v>140.71725518528552</v>
      </c>
      <c r="C35" s="6">
        <v>1328.76</v>
      </c>
      <c r="D35" s="6">
        <v>186979.46</v>
      </c>
      <c r="E35" s="6"/>
      <c r="F35" s="38">
        <v>371607.46</v>
      </c>
      <c r="G35" s="38">
        <f t="shared" ref="G35" si="1">D35+D36+E35+E36-F35</f>
        <v>30139.690000000002</v>
      </c>
    </row>
    <row r="36" spans="1:7">
      <c r="A36" s="37"/>
      <c r="B36" s="5">
        <f t="shared" si="0"/>
        <v>142.93642099378386</v>
      </c>
      <c r="C36" s="6">
        <v>1502.54</v>
      </c>
      <c r="D36" s="6">
        <v>214767.69</v>
      </c>
      <c r="E36" s="6"/>
      <c r="F36" s="39"/>
      <c r="G36" s="39"/>
    </row>
    <row r="37" spans="1:7" ht="16.5" customHeight="1">
      <c r="A37" s="36" t="s">
        <v>154</v>
      </c>
      <c r="B37" s="5">
        <f t="shared" si="0"/>
        <v>2414.8383275261326</v>
      </c>
      <c r="C37" s="6">
        <v>14.35</v>
      </c>
      <c r="D37" s="6">
        <v>34652.93</v>
      </c>
      <c r="E37" s="6">
        <v>270.83999999999997</v>
      </c>
      <c r="F37" s="38">
        <v>69985.33</v>
      </c>
      <c r="G37" s="38">
        <f t="shared" ref="G37" si="2">D37+D38+E37+E38-F37</f>
        <v>4544.0599999999977</v>
      </c>
    </row>
    <row r="38" spans="1:7">
      <c r="A38" s="37"/>
      <c r="B38" s="5">
        <f t="shared" si="0"/>
        <v>2423.4552599758163</v>
      </c>
      <c r="C38" s="6">
        <v>16.54</v>
      </c>
      <c r="D38" s="6">
        <v>40083.949999999997</v>
      </c>
      <c r="E38" s="6">
        <v>-478.33</v>
      </c>
      <c r="F38" s="39"/>
      <c r="G38" s="39"/>
    </row>
    <row r="39" spans="1:7" ht="16.5" customHeight="1">
      <c r="A39" s="36" t="s">
        <v>155</v>
      </c>
      <c r="B39" s="5">
        <f t="shared" si="0"/>
        <v>2414.8287132809269</v>
      </c>
      <c r="C39" s="6">
        <v>24.17</v>
      </c>
      <c r="D39" s="6">
        <v>58366.41</v>
      </c>
      <c r="E39" s="6">
        <v>456.63</v>
      </c>
      <c r="F39" s="38">
        <v>121218.92</v>
      </c>
      <c r="G39" s="38">
        <f t="shared" ref="G39" si="3">D39+D40+E39+E40-F39</f>
        <v>7915.0100000000093</v>
      </c>
    </row>
    <row r="40" spans="1:7">
      <c r="A40" s="37"/>
      <c r="B40" s="5">
        <f t="shared" si="0"/>
        <v>2423.4727520435968</v>
      </c>
      <c r="C40" s="6">
        <v>29.36</v>
      </c>
      <c r="D40" s="6">
        <v>71153.16</v>
      </c>
      <c r="E40" s="6">
        <v>-842.27</v>
      </c>
      <c r="F40" s="39"/>
      <c r="G40" s="39"/>
    </row>
    <row r="41" spans="1:7">
      <c r="A41" s="4" t="s">
        <v>70</v>
      </c>
      <c r="B41" s="5"/>
      <c r="C41" s="6"/>
      <c r="D41" s="6">
        <f>SUM(D33:D40)</f>
        <v>857701.1</v>
      </c>
      <c r="E41" s="6">
        <f>SUM(E33:E40)</f>
        <v>1956.0800000000004</v>
      </c>
      <c r="F41" s="6">
        <f>SUM(F33:F40)</f>
        <v>802601.51</v>
      </c>
      <c r="G41" s="6">
        <f>SUM(G33:G40)</f>
        <v>57055.670000000013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5" t="s">
        <v>9</v>
      </c>
      <c r="C46" s="20"/>
      <c r="D46" s="25" t="s">
        <v>10</v>
      </c>
      <c r="E46" s="20"/>
      <c r="F46" s="25" t="s">
        <v>11</v>
      </c>
      <c r="G46" s="20"/>
    </row>
    <row r="47" spans="1:7" ht="50.25" customHeight="1">
      <c r="A47" s="9">
        <v>1</v>
      </c>
      <c r="B47" s="28" t="s">
        <v>12</v>
      </c>
      <c r="C47" s="28"/>
      <c r="D47" s="27" t="s">
        <v>13</v>
      </c>
      <c r="E47" s="27"/>
      <c r="F47" s="29">
        <f>0.54*H4*C6</f>
        <v>8849.1527999999998</v>
      </c>
      <c r="G47" s="29"/>
    </row>
    <row r="48" spans="1:7" ht="31.5" customHeight="1">
      <c r="A48" s="9">
        <v>2</v>
      </c>
      <c r="B48" s="28" t="s">
        <v>14</v>
      </c>
      <c r="C48" s="28"/>
      <c r="D48" s="27" t="s">
        <v>13</v>
      </c>
      <c r="E48" s="27"/>
      <c r="F48" s="29">
        <f>1.71*H4*C6</f>
        <v>28022.317199999998</v>
      </c>
      <c r="G48" s="29"/>
    </row>
    <row r="49" spans="1:7">
      <c r="A49" s="13">
        <v>3</v>
      </c>
      <c r="B49" s="28" t="s">
        <v>15</v>
      </c>
      <c r="C49" s="28"/>
      <c r="D49" s="27" t="s">
        <v>16</v>
      </c>
      <c r="E49" s="27"/>
      <c r="F49" s="29">
        <f>0.14833333333*H4*C6</f>
        <v>2430.7857999453759</v>
      </c>
      <c r="G49" s="29"/>
    </row>
    <row r="50" spans="1:7" ht="30" customHeight="1">
      <c r="A50" s="13">
        <v>4</v>
      </c>
      <c r="B50" s="28" t="s">
        <v>17</v>
      </c>
      <c r="C50" s="28"/>
      <c r="D50" s="27" t="s">
        <v>115</v>
      </c>
      <c r="E50" s="27"/>
      <c r="F50" s="29">
        <f>0.68*H4*C6</f>
        <v>11143.3776</v>
      </c>
      <c r="G50" s="29"/>
    </row>
    <row r="51" spans="1:7" ht="60.75" customHeight="1">
      <c r="A51" s="13">
        <v>5</v>
      </c>
      <c r="B51" s="28" t="s">
        <v>18</v>
      </c>
      <c r="C51" s="28"/>
      <c r="D51" s="27" t="s">
        <v>19</v>
      </c>
      <c r="E51" s="27"/>
      <c r="F51" s="29">
        <f>0.93*H4*C6</f>
        <v>15240.2076</v>
      </c>
      <c r="G51" s="29"/>
    </row>
    <row r="52" spans="1:7" ht="29.25" customHeight="1">
      <c r="A52" s="13">
        <v>6</v>
      </c>
      <c r="B52" s="28" t="s">
        <v>20</v>
      </c>
      <c r="C52" s="28"/>
      <c r="D52" s="27" t="s">
        <v>66</v>
      </c>
      <c r="E52" s="27"/>
      <c r="F52" s="29"/>
      <c r="G52" s="29"/>
    </row>
    <row r="53" spans="1:7" ht="29.25" customHeight="1">
      <c r="A53" s="13">
        <v>7</v>
      </c>
      <c r="B53" s="28" t="s">
        <v>21</v>
      </c>
      <c r="C53" s="28"/>
      <c r="D53" s="25" t="s">
        <v>66</v>
      </c>
      <c r="E53" s="20"/>
      <c r="F53" s="29">
        <f>2.20416666666*H4*C6</f>
        <v>36120.384499890744</v>
      </c>
      <c r="G53" s="29"/>
    </row>
    <row r="54" spans="1:7" ht="45.75" customHeight="1">
      <c r="A54" s="13">
        <v>8</v>
      </c>
      <c r="B54" s="28" t="s">
        <v>22</v>
      </c>
      <c r="C54" s="28"/>
      <c r="D54" s="25" t="s">
        <v>116</v>
      </c>
      <c r="E54" s="20"/>
      <c r="F54" s="29">
        <f>0.2525*H4*C6</f>
        <v>4137.7983000000004</v>
      </c>
      <c r="G54" s="29"/>
    </row>
    <row r="55" spans="1:7" ht="31.5" customHeight="1">
      <c r="A55" s="9"/>
      <c r="B55" s="28" t="s">
        <v>23</v>
      </c>
      <c r="C55" s="28"/>
      <c r="D55" s="27"/>
      <c r="E55" s="27"/>
      <c r="F55" s="29">
        <f>SUM(F47:G54)</f>
        <v>105944.02379983611</v>
      </c>
      <c r="G55" s="29"/>
    </row>
    <row r="57" spans="1:7">
      <c r="A57" s="1" t="s">
        <v>24</v>
      </c>
    </row>
    <row r="59" spans="1:7" ht="45.75" customHeight="1">
      <c r="A59" s="9" t="s">
        <v>8</v>
      </c>
      <c r="B59" s="27" t="s">
        <v>25</v>
      </c>
      <c r="C59" s="27"/>
      <c r="D59" s="25" t="s">
        <v>26</v>
      </c>
      <c r="E59" s="20"/>
      <c r="F59" s="25" t="s">
        <v>27</v>
      </c>
      <c r="G59" s="20"/>
    </row>
    <row r="60" spans="1:7" ht="16.5" customHeight="1">
      <c r="A60" s="9">
        <v>1</v>
      </c>
      <c r="B60" s="26" t="s">
        <v>79</v>
      </c>
      <c r="C60" s="26"/>
      <c r="D60" s="30" t="s">
        <v>80</v>
      </c>
      <c r="E60" s="30"/>
      <c r="F60" s="31">
        <v>17874</v>
      </c>
      <c r="G60" s="32"/>
    </row>
    <row r="61" spans="1:7">
      <c r="A61" s="9">
        <v>2</v>
      </c>
      <c r="B61" s="26" t="s">
        <v>81</v>
      </c>
      <c r="C61" s="26"/>
      <c r="D61" s="30" t="s">
        <v>80</v>
      </c>
      <c r="E61" s="30"/>
      <c r="F61" s="31">
        <v>4726.24</v>
      </c>
      <c r="G61" s="32"/>
    </row>
    <row r="62" spans="1:7">
      <c r="A62" s="11">
        <v>3</v>
      </c>
      <c r="B62" s="26" t="s">
        <v>82</v>
      </c>
      <c r="C62" s="26"/>
      <c r="D62" s="30" t="s">
        <v>80</v>
      </c>
      <c r="E62" s="30"/>
      <c r="F62" s="31">
        <v>4965.5</v>
      </c>
      <c r="G62" s="32"/>
    </row>
    <row r="63" spans="1:7" ht="30.75" customHeight="1">
      <c r="A63" s="11">
        <v>4</v>
      </c>
      <c r="B63" s="26" t="s">
        <v>146</v>
      </c>
      <c r="C63" s="26"/>
      <c r="D63" s="30" t="s">
        <v>80</v>
      </c>
      <c r="E63" s="30"/>
      <c r="F63" s="31">
        <v>1038.19</v>
      </c>
      <c r="G63" s="32"/>
    </row>
    <row r="64" spans="1:7" ht="33" customHeight="1">
      <c r="A64" s="11">
        <v>5</v>
      </c>
      <c r="B64" s="26" t="s">
        <v>83</v>
      </c>
      <c r="C64" s="26"/>
      <c r="D64" s="30" t="s">
        <v>80</v>
      </c>
      <c r="E64" s="30"/>
      <c r="F64" s="31">
        <v>1308.5</v>
      </c>
      <c r="G64" s="32"/>
    </row>
    <row r="65" spans="1:7" ht="15.75" customHeight="1">
      <c r="A65" s="11">
        <v>6</v>
      </c>
      <c r="B65" s="26" t="s">
        <v>79</v>
      </c>
      <c r="C65" s="26"/>
      <c r="D65" s="30" t="s">
        <v>84</v>
      </c>
      <c r="E65" s="30"/>
      <c r="F65" s="31">
        <v>4793</v>
      </c>
      <c r="G65" s="32"/>
    </row>
    <row r="66" spans="1:7" ht="33" customHeight="1">
      <c r="A66" s="11">
        <v>7</v>
      </c>
      <c r="B66" s="26" t="s">
        <v>106</v>
      </c>
      <c r="C66" s="26"/>
      <c r="D66" s="30" t="s">
        <v>84</v>
      </c>
      <c r="E66" s="30"/>
      <c r="F66" s="31">
        <v>1970</v>
      </c>
      <c r="G66" s="32"/>
    </row>
    <row r="67" spans="1:7">
      <c r="A67" s="11">
        <v>8</v>
      </c>
      <c r="B67" s="26" t="s">
        <v>85</v>
      </c>
      <c r="C67" s="26"/>
      <c r="D67" s="30" t="s">
        <v>84</v>
      </c>
      <c r="E67" s="30"/>
      <c r="F67" s="31">
        <v>3679.73</v>
      </c>
      <c r="G67" s="32"/>
    </row>
    <row r="68" spans="1:7">
      <c r="A68" s="11">
        <v>9</v>
      </c>
      <c r="B68" s="26" t="s">
        <v>86</v>
      </c>
      <c r="C68" s="26"/>
      <c r="D68" s="30" t="s">
        <v>84</v>
      </c>
      <c r="E68" s="30"/>
      <c r="F68" s="31">
        <v>3806.65</v>
      </c>
      <c r="G68" s="32"/>
    </row>
    <row r="69" spans="1:7">
      <c r="A69" s="11">
        <v>10</v>
      </c>
      <c r="B69" s="26" t="s">
        <v>87</v>
      </c>
      <c r="C69" s="26"/>
      <c r="D69" s="30" t="s">
        <v>88</v>
      </c>
      <c r="E69" s="30"/>
      <c r="F69" s="31">
        <v>1107.8599999999999</v>
      </c>
      <c r="G69" s="32"/>
    </row>
    <row r="70" spans="1:7" ht="31.5" customHeight="1">
      <c r="A70" s="11">
        <v>11</v>
      </c>
      <c r="B70" s="26" t="s">
        <v>89</v>
      </c>
      <c r="C70" s="26"/>
      <c r="D70" s="30" t="s">
        <v>90</v>
      </c>
      <c r="E70" s="30"/>
      <c r="F70" s="31">
        <v>2392.5700000000002</v>
      </c>
      <c r="G70" s="32"/>
    </row>
    <row r="71" spans="1:7" ht="31.5" customHeight="1">
      <c r="A71" s="11">
        <v>12</v>
      </c>
      <c r="B71" s="26" t="s">
        <v>83</v>
      </c>
      <c r="C71" s="26"/>
      <c r="D71" s="30" t="s">
        <v>91</v>
      </c>
      <c r="E71" s="30"/>
      <c r="F71" s="31">
        <v>1027</v>
      </c>
      <c r="G71" s="32"/>
    </row>
    <row r="72" spans="1:7" ht="15" customHeight="1">
      <c r="A72" s="11">
        <v>13</v>
      </c>
      <c r="B72" s="26" t="s">
        <v>92</v>
      </c>
      <c r="C72" s="26"/>
      <c r="D72" s="30" t="s">
        <v>91</v>
      </c>
      <c r="E72" s="30"/>
      <c r="F72" s="31">
        <v>5655</v>
      </c>
      <c r="G72" s="32"/>
    </row>
    <row r="73" spans="1:7" ht="30" customHeight="1">
      <c r="A73" s="11">
        <v>14</v>
      </c>
      <c r="B73" s="26" t="s">
        <v>93</v>
      </c>
      <c r="C73" s="26"/>
      <c r="D73" s="30" t="s">
        <v>91</v>
      </c>
      <c r="E73" s="30"/>
      <c r="F73" s="31">
        <v>4188.21</v>
      </c>
      <c r="G73" s="32"/>
    </row>
    <row r="74" spans="1:7" ht="32.25" customHeight="1">
      <c r="A74" s="11">
        <v>15</v>
      </c>
      <c r="B74" s="26" t="s">
        <v>94</v>
      </c>
      <c r="C74" s="26"/>
      <c r="D74" s="30" t="s">
        <v>91</v>
      </c>
      <c r="E74" s="30"/>
      <c r="F74" s="31">
        <v>4188.21</v>
      </c>
      <c r="G74" s="32"/>
    </row>
    <row r="75" spans="1:7" ht="32.25" customHeight="1">
      <c r="A75" s="11">
        <v>16</v>
      </c>
      <c r="B75" s="26" t="s">
        <v>96</v>
      </c>
      <c r="C75" s="26"/>
      <c r="D75" s="30" t="s">
        <v>95</v>
      </c>
      <c r="E75" s="30"/>
      <c r="F75" s="31">
        <v>1331</v>
      </c>
      <c r="G75" s="32"/>
    </row>
    <row r="76" spans="1:7">
      <c r="A76" s="11">
        <v>17</v>
      </c>
      <c r="B76" s="26" t="s">
        <v>147</v>
      </c>
      <c r="C76" s="26"/>
      <c r="D76" s="30" t="s">
        <v>95</v>
      </c>
      <c r="E76" s="30"/>
      <c r="F76" s="31">
        <v>982.73</v>
      </c>
      <c r="G76" s="32"/>
    </row>
    <row r="77" spans="1:7">
      <c r="A77" s="11">
        <v>18</v>
      </c>
      <c r="B77" s="26" t="s">
        <v>97</v>
      </c>
      <c r="C77" s="26"/>
      <c r="D77" s="30" t="s">
        <v>95</v>
      </c>
      <c r="E77" s="30"/>
      <c r="F77" s="31">
        <v>2954.22</v>
      </c>
      <c r="G77" s="32"/>
    </row>
    <row r="78" spans="1:7">
      <c r="A78" s="11">
        <v>19</v>
      </c>
      <c r="B78" s="26" t="s">
        <v>98</v>
      </c>
      <c r="C78" s="26"/>
      <c r="D78" s="30" t="s">
        <v>95</v>
      </c>
      <c r="E78" s="30"/>
      <c r="F78" s="31">
        <v>2954.22</v>
      </c>
      <c r="G78" s="32"/>
    </row>
    <row r="79" spans="1:7">
      <c r="A79" s="11">
        <v>20</v>
      </c>
      <c r="B79" s="26" t="s">
        <v>99</v>
      </c>
      <c r="C79" s="26"/>
      <c r="D79" s="30" t="s">
        <v>95</v>
      </c>
      <c r="E79" s="30"/>
      <c r="F79" s="31">
        <v>3788.2</v>
      </c>
      <c r="G79" s="32"/>
    </row>
    <row r="80" spans="1:7" ht="31.5" customHeight="1">
      <c r="A80" s="11">
        <v>21</v>
      </c>
      <c r="B80" s="26" t="s">
        <v>100</v>
      </c>
      <c r="C80" s="26"/>
      <c r="D80" s="30" t="s">
        <v>95</v>
      </c>
      <c r="E80" s="30"/>
      <c r="F80" s="31">
        <v>3250.93</v>
      </c>
      <c r="G80" s="32"/>
    </row>
    <row r="81" spans="1:7" ht="32.25" customHeight="1">
      <c r="A81" s="11">
        <v>22</v>
      </c>
      <c r="B81" s="26" t="s">
        <v>93</v>
      </c>
      <c r="C81" s="26"/>
      <c r="D81" s="30" t="s">
        <v>95</v>
      </c>
      <c r="E81" s="30"/>
      <c r="F81" s="31">
        <v>4213.01</v>
      </c>
      <c r="G81" s="32"/>
    </row>
    <row r="82" spans="1:7" ht="33.75" customHeight="1">
      <c r="A82" s="11">
        <v>23</v>
      </c>
      <c r="B82" s="26" t="s">
        <v>93</v>
      </c>
      <c r="C82" s="26"/>
      <c r="D82" s="30" t="s">
        <v>101</v>
      </c>
      <c r="E82" s="30"/>
      <c r="F82" s="31">
        <v>4057.18</v>
      </c>
      <c r="G82" s="32"/>
    </row>
    <row r="83" spans="1:7" ht="30.75" customHeight="1">
      <c r="A83" s="11">
        <v>24</v>
      </c>
      <c r="B83" s="26" t="s">
        <v>102</v>
      </c>
      <c r="C83" s="26"/>
      <c r="D83" s="30" t="s">
        <v>101</v>
      </c>
      <c r="E83" s="30"/>
      <c r="F83" s="31">
        <v>4474.42</v>
      </c>
      <c r="G83" s="32"/>
    </row>
    <row r="84" spans="1:7" ht="32.25" customHeight="1">
      <c r="A84" s="11">
        <v>25</v>
      </c>
      <c r="B84" s="26" t="s">
        <v>103</v>
      </c>
      <c r="C84" s="26"/>
      <c r="D84" s="30" t="s">
        <v>104</v>
      </c>
      <c r="E84" s="30"/>
      <c r="F84" s="31">
        <v>4621.7700000000004</v>
      </c>
      <c r="G84" s="32"/>
    </row>
    <row r="85" spans="1:7" ht="33" customHeight="1">
      <c r="A85" s="11">
        <v>26</v>
      </c>
      <c r="B85" s="26" t="s">
        <v>105</v>
      </c>
      <c r="C85" s="26"/>
      <c r="D85" s="30" t="s">
        <v>104</v>
      </c>
      <c r="E85" s="30"/>
      <c r="F85" s="31">
        <v>2583.62</v>
      </c>
      <c r="G85" s="32"/>
    </row>
    <row r="86" spans="1:7" ht="31.5" customHeight="1">
      <c r="A86" s="11">
        <v>27</v>
      </c>
      <c r="B86" s="26" t="s">
        <v>107</v>
      </c>
      <c r="C86" s="26"/>
      <c r="D86" s="30" t="s">
        <v>108</v>
      </c>
      <c r="E86" s="30"/>
      <c r="F86" s="31">
        <v>16569</v>
      </c>
      <c r="G86" s="32"/>
    </row>
    <row r="87" spans="1:7" ht="33" customHeight="1">
      <c r="A87" s="11">
        <v>28</v>
      </c>
      <c r="B87" s="26" t="s">
        <v>93</v>
      </c>
      <c r="C87" s="26"/>
      <c r="D87" s="30" t="s">
        <v>108</v>
      </c>
      <c r="E87" s="30"/>
      <c r="F87" s="31">
        <v>1918.86</v>
      </c>
      <c r="G87" s="32"/>
    </row>
    <row r="88" spans="1:7" ht="45.75" customHeight="1">
      <c r="A88" s="11">
        <v>29</v>
      </c>
      <c r="B88" s="26" t="s">
        <v>109</v>
      </c>
      <c r="C88" s="26"/>
      <c r="D88" s="30" t="s">
        <v>108</v>
      </c>
      <c r="E88" s="30"/>
      <c r="F88" s="31">
        <v>2030.53</v>
      </c>
      <c r="G88" s="32"/>
    </row>
    <row r="89" spans="1:7" ht="16.5" customHeight="1">
      <c r="A89" s="11">
        <v>30</v>
      </c>
      <c r="B89" s="26" t="s">
        <v>110</v>
      </c>
      <c r="C89" s="26"/>
      <c r="D89" s="30" t="s">
        <v>111</v>
      </c>
      <c r="E89" s="30"/>
      <c r="F89" s="31">
        <v>24029</v>
      </c>
      <c r="G89" s="32"/>
    </row>
    <row r="90" spans="1:7" ht="31.5" customHeight="1">
      <c r="A90" s="11">
        <v>31</v>
      </c>
      <c r="B90" s="26" t="s">
        <v>112</v>
      </c>
      <c r="C90" s="26"/>
      <c r="D90" s="30" t="s">
        <v>111</v>
      </c>
      <c r="E90" s="30"/>
      <c r="F90" s="31">
        <v>12814</v>
      </c>
      <c r="G90" s="32"/>
    </row>
    <row r="91" spans="1:7" ht="31.5" customHeight="1">
      <c r="A91" s="11">
        <v>32</v>
      </c>
      <c r="B91" s="26" t="s">
        <v>113</v>
      </c>
      <c r="C91" s="26"/>
      <c r="D91" s="30" t="s">
        <v>111</v>
      </c>
      <c r="E91" s="30"/>
      <c r="F91" s="31">
        <v>3253.46</v>
      </c>
      <c r="G91" s="32"/>
    </row>
    <row r="92" spans="1:7" ht="32.25" customHeight="1">
      <c r="A92" s="11">
        <v>33</v>
      </c>
      <c r="B92" s="26" t="s">
        <v>114</v>
      </c>
      <c r="C92" s="26"/>
      <c r="D92" s="30" t="s">
        <v>111</v>
      </c>
      <c r="E92" s="30"/>
      <c r="F92" s="31">
        <v>5899.75</v>
      </c>
      <c r="G92" s="32"/>
    </row>
    <row r="93" spans="1:7" ht="32.25" customHeight="1">
      <c r="A93" s="11">
        <v>34</v>
      </c>
      <c r="B93" s="26" t="s">
        <v>142</v>
      </c>
      <c r="C93" s="26"/>
      <c r="D93" s="30" t="s">
        <v>143</v>
      </c>
      <c r="E93" s="30"/>
      <c r="F93" s="31">
        <v>1094</v>
      </c>
      <c r="G93" s="32"/>
    </row>
    <row r="94" spans="1:7" ht="31.5" customHeight="1">
      <c r="A94" s="11">
        <v>35</v>
      </c>
      <c r="B94" s="26" t="s">
        <v>144</v>
      </c>
      <c r="C94" s="26"/>
      <c r="D94" s="30" t="s">
        <v>143</v>
      </c>
      <c r="E94" s="30"/>
      <c r="F94" s="31">
        <v>1801.99</v>
      </c>
      <c r="G94" s="32"/>
    </row>
    <row r="95" spans="1:7" ht="30.75" customHeight="1">
      <c r="A95" s="11">
        <v>36</v>
      </c>
      <c r="B95" s="26" t="s">
        <v>145</v>
      </c>
      <c r="C95" s="26"/>
      <c r="D95" s="30" t="s">
        <v>143</v>
      </c>
      <c r="E95" s="30"/>
      <c r="F95" s="31">
        <v>3563.21</v>
      </c>
      <c r="G95" s="32"/>
    </row>
    <row r="96" spans="1:7" ht="30.75" customHeight="1">
      <c r="A96" s="11">
        <v>37</v>
      </c>
      <c r="B96" s="26" t="s">
        <v>144</v>
      </c>
      <c r="C96" s="26"/>
      <c r="D96" s="30" t="s">
        <v>143</v>
      </c>
      <c r="E96" s="30"/>
      <c r="F96" s="31">
        <v>2847.45</v>
      </c>
      <c r="G96" s="32"/>
    </row>
    <row r="97" spans="1:7" ht="45" customHeight="1">
      <c r="A97" s="9"/>
      <c r="B97" s="23" t="s">
        <v>72</v>
      </c>
      <c r="C97" s="24"/>
      <c r="D97" s="25"/>
      <c r="E97" s="20"/>
      <c r="F97" s="19">
        <f>SUM(F60:G96)</f>
        <v>173753.20999999996</v>
      </c>
      <c r="G97" s="20"/>
    </row>
    <row r="99" spans="1:7">
      <c r="A99" s="1" t="s">
        <v>28</v>
      </c>
      <c r="D99" s="7">
        <f>2.1*H4*C6</f>
        <v>34413.372000000003</v>
      </c>
      <c r="E99" s="1" t="s">
        <v>29</v>
      </c>
    </row>
    <row r="100" spans="1:7">
      <c r="A100" s="1" t="s">
        <v>30</v>
      </c>
      <c r="D100" s="7">
        <f>F107*5.3%</f>
        <v>9527.8995699999996</v>
      </c>
      <c r="E100" s="1" t="s">
        <v>29</v>
      </c>
    </row>
    <row r="102" spans="1:7">
      <c r="A102" s="1" t="s">
        <v>43</v>
      </c>
    </row>
    <row r="103" spans="1:7">
      <c r="A103" s="1" t="s">
        <v>74</v>
      </c>
    </row>
    <row r="104" spans="1:7">
      <c r="B104" s="1" t="s">
        <v>42</v>
      </c>
      <c r="F104" s="7">
        <v>193758.2</v>
      </c>
      <c r="G104" s="1" t="s">
        <v>29</v>
      </c>
    </row>
    <row r="106" spans="1:7">
      <c r="A106" s="1" t="s">
        <v>31</v>
      </c>
    </row>
    <row r="107" spans="1:7">
      <c r="B107" s="1" t="s">
        <v>76</v>
      </c>
      <c r="F107" s="7">
        <v>179771.69</v>
      </c>
      <c r="G107" s="1" t="s">
        <v>29</v>
      </c>
    </row>
    <row r="108" spans="1:7">
      <c r="D108" s="7"/>
    </row>
    <row r="109" spans="1:7">
      <c r="A109" s="1" t="s">
        <v>156</v>
      </c>
      <c r="D109" s="7"/>
    </row>
    <row r="110" spans="1:7">
      <c r="A110" s="1" t="s">
        <v>77</v>
      </c>
      <c r="D110" s="7"/>
      <c r="F110" s="7">
        <v>13986.51</v>
      </c>
      <c r="G110" s="1" t="s">
        <v>29</v>
      </c>
    </row>
    <row r="111" spans="1:7">
      <c r="D111" s="7"/>
    </row>
    <row r="112" spans="1:7">
      <c r="A112" s="1" t="s">
        <v>157</v>
      </c>
      <c r="D112" s="7"/>
    </row>
    <row r="113" spans="1:7">
      <c r="A113" s="1" t="s">
        <v>158</v>
      </c>
      <c r="D113" s="7"/>
      <c r="F113" s="7">
        <v>57055.67</v>
      </c>
      <c r="G113" s="1" t="s">
        <v>29</v>
      </c>
    </row>
    <row r="115" spans="1:7">
      <c r="A115" s="1" t="s">
        <v>75</v>
      </c>
    </row>
    <row r="116" spans="1:7">
      <c r="B116" s="1" t="s">
        <v>41</v>
      </c>
      <c r="F116" s="7">
        <f>F55+F97+D99</f>
        <v>314110.60579983611</v>
      </c>
      <c r="G116" s="1" t="s">
        <v>29</v>
      </c>
    </row>
    <row r="118" spans="1:7" ht="30" customHeight="1">
      <c r="A118" s="1" t="s">
        <v>32</v>
      </c>
    </row>
    <row r="119" spans="1:7" ht="32.25" customHeight="1"/>
    <row r="120" spans="1:7" ht="28.5" customHeight="1">
      <c r="A120" s="8" t="s">
        <v>33</v>
      </c>
      <c r="B120" s="21" t="s">
        <v>34</v>
      </c>
      <c r="C120" s="21"/>
      <c r="D120" s="8" t="s">
        <v>35</v>
      </c>
      <c r="E120" s="21" t="s">
        <v>36</v>
      </c>
      <c r="F120" s="21"/>
      <c r="G120" s="8" t="s">
        <v>37</v>
      </c>
    </row>
    <row r="121" spans="1:7" ht="33.75" customHeight="1">
      <c r="A121" s="22" t="s">
        <v>38</v>
      </c>
      <c r="B121" s="18" t="s">
        <v>56</v>
      </c>
      <c r="C121" s="18"/>
      <c r="D121" s="10">
        <v>12</v>
      </c>
      <c r="E121" s="18" t="s">
        <v>58</v>
      </c>
      <c r="F121" s="18"/>
      <c r="G121" s="10">
        <v>11</v>
      </c>
    </row>
    <row r="122" spans="1:7" ht="43.5" customHeight="1">
      <c r="A122" s="22"/>
      <c r="B122" s="18" t="s">
        <v>44</v>
      </c>
      <c r="C122" s="18"/>
      <c r="D122" s="10">
        <v>2</v>
      </c>
      <c r="E122" s="18" t="s">
        <v>58</v>
      </c>
      <c r="F122" s="18"/>
      <c r="G122" s="10">
        <v>2</v>
      </c>
    </row>
    <row r="123" spans="1:7" ht="69" customHeight="1">
      <c r="A123" s="22"/>
      <c r="B123" s="18" t="s">
        <v>45</v>
      </c>
      <c r="C123" s="18"/>
      <c r="D123" s="10">
        <v>1</v>
      </c>
      <c r="E123" s="18" t="s">
        <v>58</v>
      </c>
      <c r="F123" s="18"/>
      <c r="G123" s="10">
        <v>1</v>
      </c>
    </row>
    <row r="124" spans="1:7" ht="37.5" customHeight="1">
      <c r="A124" s="10" t="s">
        <v>46</v>
      </c>
      <c r="B124" s="18" t="s">
        <v>47</v>
      </c>
      <c r="C124" s="18"/>
      <c r="D124" s="10"/>
      <c r="E124" s="18" t="s">
        <v>59</v>
      </c>
      <c r="F124" s="18"/>
      <c r="G124" s="10"/>
    </row>
    <row r="125" spans="1:7" ht="60" customHeight="1">
      <c r="A125" s="22" t="s">
        <v>48</v>
      </c>
      <c r="B125" s="18" t="s">
        <v>57</v>
      </c>
      <c r="C125" s="18"/>
      <c r="D125" s="10">
        <v>8</v>
      </c>
      <c r="E125" s="18" t="s">
        <v>60</v>
      </c>
      <c r="F125" s="18"/>
      <c r="G125" s="10">
        <v>8</v>
      </c>
    </row>
    <row r="126" spans="1:7" ht="33" customHeight="1">
      <c r="A126" s="22"/>
      <c r="B126" s="18" t="s">
        <v>49</v>
      </c>
      <c r="C126" s="18"/>
      <c r="D126" s="10">
        <v>1</v>
      </c>
      <c r="E126" s="18" t="s">
        <v>61</v>
      </c>
      <c r="F126" s="18"/>
      <c r="G126" s="10">
        <v>1</v>
      </c>
    </row>
    <row r="127" spans="1:7" ht="42.75" customHeight="1">
      <c r="A127" s="22"/>
      <c r="B127" s="18" t="s">
        <v>53</v>
      </c>
      <c r="C127" s="18"/>
      <c r="D127" s="10">
        <v>1</v>
      </c>
      <c r="E127" s="18" t="s">
        <v>62</v>
      </c>
      <c r="F127" s="18"/>
      <c r="G127" s="10">
        <v>1</v>
      </c>
    </row>
    <row r="128" spans="1:7" ht="36" customHeight="1">
      <c r="A128" s="22"/>
      <c r="B128" s="18" t="s">
        <v>54</v>
      </c>
      <c r="C128" s="18"/>
      <c r="D128" s="10"/>
      <c r="E128" s="18" t="s">
        <v>63</v>
      </c>
      <c r="F128" s="18"/>
      <c r="G128" s="10"/>
    </row>
    <row r="129" spans="1:7">
      <c r="A129" s="22"/>
      <c r="B129" s="18" t="s">
        <v>55</v>
      </c>
      <c r="C129" s="18"/>
      <c r="D129" s="10">
        <v>1</v>
      </c>
      <c r="E129" s="18" t="s">
        <v>64</v>
      </c>
      <c r="F129" s="18"/>
      <c r="G129" s="10">
        <v>1</v>
      </c>
    </row>
    <row r="130" spans="1:7">
      <c r="A130" s="22"/>
      <c r="B130" s="18" t="s">
        <v>50</v>
      </c>
      <c r="C130" s="18"/>
      <c r="D130" s="10">
        <v>1</v>
      </c>
      <c r="E130" s="18" t="s">
        <v>65</v>
      </c>
      <c r="F130" s="18"/>
      <c r="G130" s="10">
        <v>1</v>
      </c>
    </row>
    <row r="131" spans="1:7">
      <c r="A131" s="22"/>
      <c r="B131" s="18" t="s">
        <v>51</v>
      </c>
      <c r="C131" s="18"/>
      <c r="D131" s="10">
        <v>6</v>
      </c>
      <c r="E131" s="18" t="s">
        <v>60</v>
      </c>
      <c r="F131" s="18"/>
      <c r="G131" s="10">
        <v>6</v>
      </c>
    </row>
    <row r="132" spans="1:7">
      <c r="A132" s="22"/>
      <c r="B132" s="18" t="s">
        <v>52</v>
      </c>
      <c r="C132" s="18"/>
      <c r="D132" s="10">
        <v>5</v>
      </c>
      <c r="E132" s="18"/>
      <c r="F132" s="18"/>
      <c r="G132" s="10">
        <v>5</v>
      </c>
    </row>
    <row r="135" spans="1:7">
      <c r="A135" s="1" t="s">
        <v>68</v>
      </c>
      <c r="F135" s="1" t="s">
        <v>67</v>
      </c>
    </row>
    <row r="137" spans="1:7">
      <c r="A137" s="1" t="s">
        <v>71</v>
      </c>
      <c r="F13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02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F89:G89"/>
    <mergeCell ref="F90:G90"/>
    <mergeCell ref="F91:G91"/>
    <mergeCell ref="F92:G92"/>
    <mergeCell ref="F93:G93"/>
    <mergeCell ref="F94:G94"/>
    <mergeCell ref="F95:G95"/>
    <mergeCell ref="F96:G96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72:G72"/>
    <mergeCell ref="F73:G73"/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89:E89"/>
    <mergeCell ref="D90:E90"/>
    <mergeCell ref="D91:E91"/>
    <mergeCell ref="D92:E92"/>
    <mergeCell ref="D93:E93"/>
    <mergeCell ref="D94:E94"/>
    <mergeCell ref="D95:E95"/>
    <mergeCell ref="D96:E96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72:E72"/>
    <mergeCell ref="D73:E73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A125:A132"/>
    <mergeCell ref="B125:C125"/>
    <mergeCell ref="E125:F125"/>
    <mergeCell ref="B126:C126"/>
    <mergeCell ref="E126:F126"/>
    <mergeCell ref="B127:C127"/>
    <mergeCell ref="E127:F127"/>
    <mergeCell ref="B131:C131"/>
    <mergeCell ref="E131:F131"/>
    <mergeCell ref="B132:C132"/>
    <mergeCell ref="E132:F132"/>
    <mergeCell ref="B128:C128"/>
    <mergeCell ref="E128:F128"/>
    <mergeCell ref="B129:C129"/>
    <mergeCell ref="E129:F129"/>
    <mergeCell ref="B130:C130"/>
    <mergeCell ref="E130:F130"/>
    <mergeCell ref="E22:F22"/>
    <mergeCell ref="C23:D23"/>
    <mergeCell ref="E23:F23"/>
    <mergeCell ref="B124:C124"/>
    <mergeCell ref="E124:F124"/>
    <mergeCell ref="F97:G97"/>
    <mergeCell ref="B120:C120"/>
    <mergeCell ref="E120:F120"/>
    <mergeCell ref="A121:A123"/>
    <mergeCell ref="B121:C121"/>
    <mergeCell ref="E121:F121"/>
    <mergeCell ref="B122:C122"/>
    <mergeCell ref="E122:F122"/>
    <mergeCell ref="B123:C123"/>
    <mergeCell ref="E123:F123"/>
    <mergeCell ref="B97:C97"/>
    <mergeCell ref="D97:E97"/>
    <mergeCell ref="B92:C92"/>
    <mergeCell ref="B93:C93"/>
    <mergeCell ref="B94:C94"/>
    <mergeCell ref="B95:C95"/>
    <mergeCell ref="B96:C96"/>
    <mergeCell ref="B86:C86"/>
    <mergeCell ref="B87:C8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2014-03-02T10:36:26Z</dcterms:modified>
</cp:coreProperties>
</file>