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41" i="11"/>
  <c r="G39"/>
  <c r="G37"/>
  <c r="G35"/>
  <c r="F43"/>
  <c r="E43"/>
  <c r="D43"/>
  <c r="B42"/>
  <c r="B41"/>
  <c r="B40"/>
  <c r="B39"/>
  <c r="B38"/>
  <c r="B37"/>
  <c r="B36"/>
  <c r="B35"/>
  <c r="C6"/>
  <c r="F55" s="1"/>
  <c r="D97" l="1"/>
  <c r="F50"/>
  <c r="F49"/>
  <c r="F53"/>
  <c r="F52"/>
  <c r="G43"/>
  <c r="F51"/>
  <c r="F56"/>
  <c r="F95"/>
  <c r="D98"/>
  <c r="F57" l="1"/>
  <c r="F114" s="1"/>
</calcChain>
</file>

<file path=xl/sharedStrings.xml><?xml version="1.0" encoding="utf-8"?>
<sst xmlns="http://schemas.openxmlformats.org/spreadsheetml/2006/main" count="205" uniqueCount="165">
  <si>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</si>
  <si>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</si>
  <si>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</si>
  <si>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</si>
  <si>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</si>
  <si>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</si>
  <si>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</si>
  <si>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</si>
  <si>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</si>
  <si>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</si>
  <si>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</si>
  <si>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</si>
  <si>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</si>
  <si>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</si>
  <si>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</si>
  <si>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</si>
  <si>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</si>
  <si>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</si>
  <si>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</si>
  <si>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</si>
  <si>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</si>
  <si>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</si>
  <si>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</si>
  <si>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</si>
  <si>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</si>
  <si>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</si>
  <si>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</si>
  <si>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</si>
  <si>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</si>
  <si>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</si>
  <si>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</si>
  <si>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</si>
  <si>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</si>
  <si>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</si>
  <si>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</si>
  <si>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</si>
  <si>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</si>
  <si>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</si>
  <si>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</si>
  <si>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</si>
  <si>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</si>
  <si>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</si>
  <si>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</si>
  <si>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</si>
  <si>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</si>
  <si>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</si>
  <si>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</si>
  <si>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</si>
  <si>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</si>
  <si>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</si>
  <si>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</si>
  <si>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</si>
  <si>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</si>
  <si>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</si>
  <si>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</si>
  <si>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</si>
  <si>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</si>
  <si>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</si>
  <si>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</si>
  <si>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</si>
  <si>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</si>
  <si>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</si>
  <si>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</si>
  <si>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</si>
  <si>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</si>
  <si>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</si>
  <si>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</si>
  <si>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</si>
  <si>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</si>
  <si>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</si>
  <si>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</si>
  <si>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</si>
  <si>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</si>
  <si>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</si>
  <si>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</si>
  <si>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</si>
  <si>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</si>
  <si>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</si>
  <si>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>многоквартирным домом № 10  по улице Котовского</t>
  </si>
  <si>
    <t>кв.41 регистрация счетчика ХВ,установка пломбы</t>
  </si>
  <si>
    <t>Январь</t>
  </si>
  <si>
    <t>кв.57 регистрация счетчика ХВ,установка пломбы</t>
  </si>
  <si>
    <t>кв.9 регистрация счетчика ХВ,установка пломбы</t>
  </si>
  <si>
    <t>кв.8 прочистка врезки ХВ</t>
  </si>
  <si>
    <t>Февраль</t>
  </si>
  <si>
    <t>кв.44 регистрация счетчика ХВ,установка пломбы</t>
  </si>
  <si>
    <t>кв.54 регистрация счетчика ХВ,установка пломбы</t>
  </si>
  <si>
    <t>проверка и прочистка дымоходов</t>
  </si>
  <si>
    <t>Март</t>
  </si>
  <si>
    <t>кв.8,11 замена стояка отопления</t>
  </si>
  <si>
    <t xml:space="preserve">проверка и прочистка дымоходов </t>
  </si>
  <si>
    <t>Апрель</t>
  </si>
  <si>
    <t>ремонт уличного освещения</t>
  </si>
  <si>
    <t>Май</t>
  </si>
  <si>
    <t>кв.39 регистрация счетчика ХВ,установка пломбы</t>
  </si>
  <si>
    <t>кв.26,30 замена стояка ХВ</t>
  </si>
  <si>
    <t>Июнь</t>
  </si>
  <si>
    <t>кв.30 ремонт стояка ХВ</t>
  </si>
  <si>
    <t>ремонт входной площадки и ступеней</t>
  </si>
  <si>
    <t>Июль</t>
  </si>
  <si>
    <t>кв.10 регистрация счетчика ХВ,установка пломбы</t>
  </si>
  <si>
    <t>кв.49 регистрация счетчика ХВ,установка пломбы</t>
  </si>
  <si>
    <t>кв.27 регистрация счетчика ХВ,установка пломбы</t>
  </si>
  <si>
    <t>Август</t>
  </si>
  <si>
    <t>кв.30 регистрация счетчика ХВ,установка пломбы</t>
  </si>
  <si>
    <t>кв.34 регистрация счетчика ХВ,установка пломбы</t>
  </si>
  <si>
    <t>кв.35 регистрация счетчика ХВ,установка пломбы</t>
  </si>
  <si>
    <t>Сентябрь</t>
  </si>
  <si>
    <t>заполнение системы отопления</t>
  </si>
  <si>
    <t>кв.46 замена врезки ХВ</t>
  </si>
  <si>
    <t>кв.6 прочистка гребенки и стояка ХВ</t>
  </si>
  <si>
    <t>кв.60 замена стояка на подводках отопления</t>
  </si>
  <si>
    <t>кв.42 регистрация счетчика ХВ,установка пломбы</t>
  </si>
  <si>
    <t>Октябрь</t>
  </si>
  <si>
    <t>кв.45 регистрация счетчика ХВ,установка пломбы</t>
  </si>
  <si>
    <t>ремонт мягкой кровли</t>
  </si>
  <si>
    <t>кв.21 замена подводки отопления</t>
  </si>
  <si>
    <t>кв.28 прочистка засора стояка канализации</t>
  </si>
  <si>
    <t>Ноябрь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</si>
  <si>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</si>
  <si>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</si>
  <si>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</si>
  <si>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</si>
  <si>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</si>
  <si>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</si>
  <si>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</si>
  <si>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</si>
  <si>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</si>
  <si>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</si>
  <si>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</si>
  <si>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</si>
  <si>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</si>
  <si>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</si>
  <si>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</si>
  <si>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</si>
  <si>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</si>
  <si>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</si>
  <si>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</si>
  <si>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</si>
  <si>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</si>
  <si>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</si>
  <si>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</si>
  <si>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</si>
  <si>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</si>
  <si>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</si>
  <si>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</si>
  <si>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</si>
  <si>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10.07.2013г.</t>
  </si>
  <si>
    <t>354 от 24.12.08г.</t>
  </si>
  <si>
    <t>кв.33 регистрация счетчика ХВ,установка пломбы</t>
  </si>
  <si>
    <t>Декабрь</t>
  </si>
  <si>
    <t>кв.28 замена стояка канализации</t>
  </si>
  <si>
    <t>подъезд ремонт эл.проводки</t>
  </si>
  <si>
    <t>01.01.2011г.</t>
  </si>
  <si>
    <t>21.06.2013г.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</si>
  <si>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</si>
  <si>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</si>
  <si>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</si>
  <si>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</si>
  <si>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</si>
  <si>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</si>
  <si>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</si>
  <si>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</si>
  <si>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</si>
  <si>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>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</si>
</sst>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topLeftCell="A100" workbookViewId="0">
      <selection activeCell="A115" sqref="A115:XFD117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36" t="s">
        <v>0</v>
      </c>
      <c r="B1" s="36"/>
      <c r="C1" s="36"/>
      <c r="D1" s="36"/>
      <c r="E1" s="36"/>
      <c r="F1" s="36"/>
      <c r="G1" s="36"/>
    </row>
    <row r="2" spans="1:8">
      <c r="A2" s="36" t="s">
        <v>5</v>
      </c>
      <c r="B2" s="36"/>
      <c r="C2" s="36"/>
      <c r="D2" s="36"/>
      <c r="E2" s="36"/>
      <c r="F2" s="36"/>
      <c r="G2" s="36"/>
    </row>
    <row r="3" spans="1:8">
      <c r="A3" s="36" t="s">
        <v>78</v>
      </c>
      <c r="B3" s="36"/>
      <c r="C3" s="36"/>
      <c r="D3" s="36"/>
      <c r="E3" s="36"/>
      <c r="F3" s="36"/>
      <c r="G3" s="36"/>
    </row>
    <row r="4" spans="1:8">
      <c r="A4" s="36" t="s">
        <v>73</v>
      </c>
      <c r="B4" s="36"/>
      <c r="C4" s="36"/>
      <c r="D4" s="36"/>
      <c r="E4" s="36"/>
      <c r="F4" s="36"/>
      <c r="G4" s="36"/>
      <c r="H4" s="12">
        <v>12</v>
      </c>
    </row>
    <row r="5" spans="1:8" ht="11.25" customHeight="1"/>
    <row r="6" spans="1:8">
      <c r="A6" s="1" t="s">
        <v>6</v>
      </c>
      <c r="C6" s="3">
        <f>D7+D8</f>
        <v>2691.5</v>
      </c>
      <c r="D6" s="1" t="s">
        <v>2</v>
      </c>
    </row>
    <row r="7" spans="1:8">
      <c r="A7" s="1" t="s">
        <v>121</v>
      </c>
      <c r="B7" s="1" t="s">
        <v>122</v>
      </c>
      <c r="C7" s="3"/>
      <c r="D7" s="1">
        <v>2691.5</v>
      </c>
      <c r="E7" s="1" t="s">
        <v>2</v>
      </c>
    </row>
    <row r="8" spans="1:8">
      <c r="B8" s="1" t="s">
        <v>123</v>
      </c>
      <c r="C8" s="3"/>
      <c r="D8" s="1">
        <v>0</v>
      </c>
      <c r="E8" s="1" t="s">
        <v>2</v>
      </c>
    </row>
    <row r="9" spans="1:8">
      <c r="A9" s="1" t="s">
        <v>124</v>
      </c>
      <c r="C9" s="1">
        <v>5</v>
      </c>
    </row>
    <row r="10" spans="1:8">
      <c r="A10" s="1" t="s">
        <v>125</v>
      </c>
      <c r="C10" s="1">
        <v>4</v>
      </c>
    </row>
    <row r="11" spans="1:8">
      <c r="A11" s="1" t="s">
        <v>126</v>
      </c>
      <c r="C11" s="1">
        <v>60</v>
      </c>
    </row>
    <row r="12" spans="1:8">
      <c r="A12" s="1" t="s">
        <v>127</v>
      </c>
      <c r="E12" s="1">
        <v>270</v>
      </c>
      <c r="F12" s="1" t="s">
        <v>2</v>
      </c>
    </row>
    <row r="13" spans="1:8">
      <c r="A13" s="1" t="s">
        <v>128</v>
      </c>
      <c r="B13" s="1">
        <v>719.5</v>
      </c>
      <c r="C13" s="1" t="s">
        <v>2</v>
      </c>
    </row>
    <row r="14" spans="1:8">
      <c r="A14" s="1" t="s">
        <v>129</v>
      </c>
      <c r="D14" s="1">
        <v>1520</v>
      </c>
      <c r="E14" s="1" t="s">
        <v>2</v>
      </c>
    </row>
    <row r="16" spans="1:8">
      <c r="A16" s="1" t="s">
        <v>130</v>
      </c>
    </row>
    <row r="17" spans="1:6">
      <c r="A17" s="25" t="s">
        <v>131</v>
      </c>
      <c r="B17" s="25"/>
      <c r="C17" s="25"/>
      <c r="D17" s="25"/>
      <c r="E17" s="25" t="s">
        <v>132</v>
      </c>
      <c r="F17" s="25"/>
    </row>
    <row r="18" spans="1:6">
      <c r="A18" s="37" t="s">
        <v>133</v>
      </c>
      <c r="B18" s="37"/>
      <c r="C18" s="37"/>
      <c r="D18" s="37"/>
      <c r="E18" s="25" t="s">
        <v>154</v>
      </c>
      <c r="F18" s="25"/>
    </row>
    <row r="19" spans="1:6">
      <c r="A19" s="37" t="s">
        <v>134</v>
      </c>
      <c r="B19" s="37"/>
      <c r="C19" s="37"/>
      <c r="D19" s="37"/>
      <c r="E19" s="25" t="s">
        <v>153</v>
      </c>
      <c r="F19" s="25"/>
    </row>
    <row r="20" spans="1:6">
      <c r="A20" s="37" t="s">
        <v>135</v>
      </c>
      <c r="B20" s="37"/>
      <c r="C20" s="37"/>
      <c r="D20" s="37"/>
      <c r="E20" s="25" t="s">
        <v>147</v>
      </c>
      <c r="F20" s="25"/>
    </row>
    <row r="22" spans="1:6">
      <c r="A22" s="1" t="s">
        <v>136</v>
      </c>
    </row>
    <row r="23" spans="1:6" ht="31.5" customHeight="1">
      <c r="A23" s="24" t="s">
        <v>137</v>
      </c>
      <c r="B23" s="24"/>
      <c r="C23" s="24" t="s">
        <v>138</v>
      </c>
      <c r="D23" s="24"/>
      <c r="E23" s="24" t="s">
        <v>139</v>
      </c>
      <c r="F23" s="24"/>
    </row>
    <row r="24" spans="1:6">
      <c r="A24" s="17" t="s">
        <v>140</v>
      </c>
      <c r="B24" s="17"/>
      <c r="C24" s="25">
        <v>54</v>
      </c>
      <c r="D24" s="25"/>
      <c r="E24" s="25">
        <v>56</v>
      </c>
      <c r="F24" s="25"/>
    </row>
    <row r="25" spans="1:6">
      <c r="A25" s="17" t="s">
        <v>141</v>
      </c>
      <c r="B25" s="17"/>
      <c r="C25" s="25">
        <v>27</v>
      </c>
      <c r="D25" s="25"/>
      <c r="E25" s="25">
        <v>42</v>
      </c>
      <c r="F25" s="25"/>
    </row>
    <row r="27" spans="1:6">
      <c r="A27" s="1" t="s">
        <v>142</v>
      </c>
      <c r="C27" s="1" t="s">
        <v>148</v>
      </c>
    </row>
    <row r="29" spans="1:6">
      <c r="A29" s="1" t="s">
        <v>143</v>
      </c>
    </row>
    <row r="30" spans="1:6">
      <c r="B30" s="1" t="s">
        <v>144</v>
      </c>
      <c r="D30" s="18">
        <v>12.2</v>
      </c>
      <c r="E30" s="1" t="s">
        <v>145</v>
      </c>
    </row>
    <row r="31" spans="1:6">
      <c r="B31" s="1" t="s">
        <v>146</v>
      </c>
      <c r="D31" s="1">
        <v>13.66</v>
      </c>
      <c r="E31" s="1" t="s">
        <v>145</v>
      </c>
    </row>
    <row r="33" spans="1:10">
      <c r="A33" s="1" t="s">
        <v>1</v>
      </c>
    </row>
    <row r="34" spans="1:10" ht="98.25" customHeight="1">
      <c r="A34" s="19" t="s">
        <v>3</v>
      </c>
      <c r="B34" s="19" t="s">
        <v>155</v>
      </c>
      <c r="C34" s="19" t="s">
        <v>156</v>
      </c>
      <c r="D34" s="19" t="s">
        <v>157</v>
      </c>
      <c r="E34" s="19" t="s">
        <v>4</v>
      </c>
      <c r="F34" s="19" t="s">
        <v>158</v>
      </c>
      <c r="G34" s="19" t="s">
        <v>159</v>
      </c>
      <c r="H34" s="2"/>
      <c r="I34" s="2"/>
      <c r="J34" s="2"/>
    </row>
    <row r="35" spans="1:10">
      <c r="A35" s="22" t="s">
        <v>39</v>
      </c>
      <c r="B35" s="5">
        <f>D35/C35</f>
        <v>40188.420233463039</v>
      </c>
      <c r="C35" s="6">
        <v>2.57</v>
      </c>
      <c r="D35" s="6">
        <v>103284.24</v>
      </c>
      <c r="E35" s="6">
        <v>327.55</v>
      </c>
      <c r="F35" s="20">
        <v>213757.28</v>
      </c>
      <c r="G35" s="20">
        <f>D35+D36+E35+E36-F35</f>
        <v>2820.3399999999965</v>
      </c>
    </row>
    <row r="36" spans="1:10">
      <c r="A36" s="23"/>
      <c r="B36" s="5">
        <f>D36/C36</f>
        <v>38293.501694915256</v>
      </c>
      <c r="C36" s="6">
        <v>2.95</v>
      </c>
      <c r="D36" s="6">
        <v>112965.83</v>
      </c>
      <c r="E36" s="6"/>
      <c r="F36" s="21"/>
      <c r="G36" s="21"/>
    </row>
    <row r="37" spans="1:10">
      <c r="A37" s="22" t="s">
        <v>40</v>
      </c>
      <c r="B37" s="5">
        <f t="shared" ref="B37:B42" si="0">D37/C37</f>
        <v>213.13007616123301</v>
      </c>
      <c r="C37" s="6">
        <v>1328.76</v>
      </c>
      <c r="D37" s="6">
        <v>283198.71999999997</v>
      </c>
      <c r="E37" s="6"/>
      <c r="F37" s="20">
        <v>468213.07</v>
      </c>
      <c r="G37" s="20">
        <f t="shared" ref="G37" si="1">D37+D38+E37+E38-F37</f>
        <v>9173.8899999999558</v>
      </c>
    </row>
    <row r="38" spans="1:10">
      <c r="A38" s="23"/>
      <c r="B38" s="5">
        <f t="shared" si="0"/>
        <v>129.23998030002528</v>
      </c>
      <c r="C38" s="6">
        <v>1502.54</v>
      </c>
      <c r="D38" s="6">
        <v>194188.24</v>
      </c>
      <c r="E38" s="6"/>
      <c r="F38" s="21"/>
      <c r="G38" s="21"/>
    </row>
    <row r="39" spans="1:10" ht="16.5" customHeight="1">
      <c r="A39" s="22" t="s">
        <v>160</v>
      </c>
      <c r="B39" s="5">
        <f t="shared" si="0"/>
        <v>3443.6634146341462</v>
      </c>
      <c r="C39" s="6">
        <v>14.35</v>
      </c>
      <c r="D39" s="6">
        <v>49416.57</v>
      </c>
      <c r="E39" s="6">
        <v>-279.14</v>
      </c>
      <c r="F39" s="20">
        <v>103988.56</v>
      </c>
      <c r="G39" s="20">
        <f t="shared" ref="G39" si="2">D39+D40+E39+E40-F39</f>
        <v>1422.8600000000006</v>
      </c>
    </row>
    <row r="40" spans="1:10">
      <c r="A40" s="23"/>
      <c r="B40" s="5">
        <f t="shared" si="0"/>
        <v>3402.2968561064085</v>
      </c>
      <c r="C40" s="6">
        <v>16.54</v>
      </c>
      <c r="D40" s="6">
        <v>56273.99</v>
      </c>
      <c r="E40" s="6"/>
      <c r="F40" s="21"/>
      <c r="G40" s="21"/>
    </row>
    <row r="41" spans="1:10" ht="16.5" customHeight="1">
      <c r="A41" s="22" t="s">
        <v>161</v>
      </c>
      <c r="B41" s="5">
        <f t="shared" si="0"/>
        <v>3443.6611501861807</v>
      </c>
      <c r="C41" s="6">
        <v>24.17</v>
      </c>
      <c r="D41" s="6">
        <v>83233.289999999994</v>
      </c>
      <c r="E41" s="6">
        <v>-470.06</v>
      </c>
      <c r="F41" s="20">
        <v>175699.69</v>
      </c>
      <c r="G41" s="20">
        <f t="shared" ref="G41" si="3">D41+D42+E41+E42-F41</f>
        <v>2525.640000000014</v>
      </c>
    </row>
    <row r="42" spans="1:10">
      <c r="A42" s="23"/>
      <c r="B42" s="5">
        <f t="shared" si="0"/>
        <v>3251.4339237057225</v>
      </c>
      <c r="C42" s="6">
        <v>29.36</v>
      </c>
      <c r="D42" s="6">
        <v>95462.1</v>
      </c>
      <c r="E42" s="6"/>
      <c r="F42" s="21"/>
      <c r="G42" s="21"/>
    </row>
    <row r="43" spans="1:10">
      <c r="A43" s="4" t="s">
        <v>70</v>
      </c>
      <c r="B43" s="5"/>
      <c r="C43" s="6"/>
      <c r="D43" s="6">
        <f>SUM(D35:D42)</f>
        <v>978022.98</v>
      </c>
      <c r="E43" s="6">
        <f>SUM(E35:E42)</f>
        <v>-421.65</v>
      </c>
      <c r="F43" s="6">
        <f>SUM(F35:F42)</f>
        <v>961658.59999999986</v>
      </c>
      <c r="G43" s="6">
        <f>SUM(G35:G42)</f>
        <v>15942.729999999967</v>
      </c>
    </row>
    <row r="44" spans="1:10" ht="6" customHeight="1"/>
    <row r="46" spans="1:10">
      <c r="A46" s="1" t="s">
        <v>7</v>
      </c>
    </row>
    <row r="48" spans="1:10" ht="64.5" customHeight="1">
      <c r="A48" s="9" t="s">
        <v>8</v>
      </c>
      <c r="B48" s="32" t="s">
        <v>9</v>
      </c>
      <c r="C48" s="33"/>
      <c r="D48" s="32" t="s">
        <v>10</v>
      </c>
      <c r="E48" s="33"/>
      <c r="F48" s="32" t="s">
        <v>11</v>
      </c>
      <c r="G48" s="33"/>
    </row>
    <row r="49" spans="1:7" ht="50.25" customHeight="1">
      <c r="A49" s="9">
        <v>1</v>
      </c>
      <c r="B49" s="29" t="s">
        <v>12</v>
      </c>
      <c r="C49" s="29"/>
      <c r="D49" s="30" t="s">
        <v>13</v>
      </c>
      <c r="E49" s="30"/>
      <c r="F49" s="31">
        <f>0.54*H4*C6</f>
        <v>17440.920000000002</v>
      </c>
      <c r="G49" s="31"/>
    </row>
    <row r="50" spans="1:7" ht="31.5" customHeight="1">
      <c r="A50" s="9">
        <v>2</v>
      </c>
      <c r="B50" s="29" t="s">
        <v>14</v>
      </c>
      <c r="C50" s="29"/>
      <c r="D50" s="30" t="s">
        <v>13</v>
      </c>
      <c r="E50" s="30"/>
      <c r="F50" s="31">
        <f>1.71*H4*C6</f>
        <v>55229.58</v>
      </c>
      <c r="G50" s="31"/>
    </row>
    <row r="51" spans="1:7">
      <c r="A51" s="13">
        <v>3</v>
      </c>
      <c r="B51" s="29" t="s">
        <v>15</v>
      </c>
      <c r="C51" s="29"/>
      <c r="D51" s="30" t="s">
        <v>16</v>
      </c>
      <c r="E51" s="30"/>
      <c r="F51" s="31">
        <f>0.14833333333*H4*C6</f>
        <v>4790.8699998923403</v>
      </c>
      <c r="G51" s="31"/>
    </row>
    <row r="52" spans="1:7" ht="30" customHeight="1">
      <c r="A52" s="13">
        <v>4</v>
      </c>
      <c r="B52" s="29" t="s">
        <v>17</v>
      </c>
      <c r="C52" s="29"/>
      <c r="D52" s="30" t="s">
        <v>119</v>
      </c>
      <c r="E52" s="30"/>
      <c r="F52" s="31">
        <f>0.79*H4*C6</f>
        <v>25515.420000000002</v>
      </c>
      <c r="G52" s="31"/>
    </row>
    <row r="53" spans="1:7" ht="60.75" customHeight="1">
      <c r="A53" s="13">
        <v>5</v>
      </c>
      <c r="B53" s="29" t="s">
        <v>18</v>
      </c>
      <c r="C53" s="29"/>
      <c r="D53" s="30" t="s">
        <v>19</v>
      </c>
      <c r="E53" s="30"/>
      <c r="F53" s="31">
        <f>1.04*H4*C6</f>
        <v>33589.919999999998</v>
      </c>
      <c r="G53" s="31"/>
    </row>
    <row r="54" spans="1:7" ht="29.25" customHeight="1">
      <c r="A54" s="13">
        <v>6</v>
      </c>
      <c r="B54" s="29" t="s">
        <v>20</v>
      </c>
      <c r="C54" s="29"/>
      <c r="D54" s="30" t="s">
        <v>66</v>
      </c>
      <c r="E54" s="30"/>
      <c r="F54" s="31"/>
      <c r="G54" s="31"/>
    </row>
    <row r="55" spans="1:7" ht="29.25" customHeight="1">
      <c r="A55" s="13">
        <v>7</v>
      </c>
      <c r="B55" s="29" t="s">
        <v>21</v>
      </c>
      <c r="C55" s="29"/>
      <c r="D55" s="32" t="s">
        <v>66</v>
      </c>
      <c r="E55" s="33"/>
      <c r="F55" s="31">
        <f>2.20416666666*H4*C6</f>
        <v>71190.174999784678</v>
      </c>
      <c r="G55" s="31"/>
    </row>
    <row r="56" spans="1:7" ht="45.75" customHeight="1">
      <c r="A56" s="13">
        <v>8</v>
      </c>
      <c r="B56" s="29" t="s">
        <v>22</v>
      </c>
      <c r="C56" s="29"/>
      <c r="D56" s="32" t="s">
        <v>120</v>
      </c>
      <c r="E56" s="33"/>
      <c r="F56" s="31">
        <f>0.2525*H4*C6</f>
        <v>8155.2450000000008</v>
      </c>
      <c r="G56" s="31"/>
    </row>
    <row r="57" spans="1:7" ht="31.5" customHeight="1">
      <c r="A57" s="9"/>
      <c r="B57" s="29" t="s">
        <v>23</v>
      </c>
      <c r="C57" s="29"/>
      <c r="D57" s="30"/>
      <c r="E57" s="30"/>
      <c r="F57" s="31">
        <f>SUM(F49:G56)</f>
        <v>215912.12999967701</v>
      </c>
      <c r="G57" s="31"/>
    </row>
    <row r="59" spans="1:7">
      <c r="A59" s="1" t="s">
        <v>24</v>
      </c>
    </row>
    <row r="61" spans="1:7" ht="44.25" customHeight="1">
      <c r="A61" s="9" t="s">
        <v>8</v>
      </c>
      <c r="B61" s="30" t="s">
        <v>25</v>
      </c>
      <c r="C61" s="30"/>
      <c r="D61" s="32" t="s">
        <v>26</v>
      </c>
      <c r="E61" s="33"/>
      <c r="F61" s="32" t="s">
        <v>27</v>
      </c>
      <c r="G61" s="33"/>
    </row>
    <row r="62" spans="1:7" ht="46.5" customHeight="1">
      <c r="A62" s="9">
        <v>1</v>
      </c>
      <c r="B62" s="38" t="s">
        <v>79</v>
      </c>
      <c r="C62" s="38"/>
      <c r="D62" s="28" t="s">
        <v>80</v>
      </c>
      <c r="E62" s="28"/>
      <c r="F62" s="26">
        <v>45.68</v>
      </c>
      <c r="G62" s="27"/>
    </row>
    <row r="63" spans="1:7" ht="47.25" customHeight="1">
      <c r="A63" s="9">
        <v>2</v>
      </c>
      <c r="B63" s="38" t="s">
        <v>81</v>
      </c>
      <c r="C63" s="38"/>
      <c r="D63" s="28" t="s">
        <v>80</v>
      </c>
      <c r="E63" s="28"/>
      <c r="F63" s="26">
        <v>35.81</v>
      </c>
      <c r="G63" s="27"/>
    </row>
    <row r="64" spans="1:7" ht="30.75" customHeight="1">
      <c r="A64" s="11">
        <v>3</v>
      </c>
      <c r="B64" s="38" t="s">
        <v>82</v>
      </c>
      <c r="C64" s="38"/>
      <c r="D64" s="28" t="s">
        <v>80</v>
      </c>
      <c r="E64" s="28"/>
      <c r="F64" s="26">
        <v>25.95</v>
      </c>
      <c r="G64" s="27"/>
    </row>
    <row r="65" spans="1:7" ht="15" customHeight="1">
      <c r="A65" s="11">
        <v>4</v>
      </c>
      <c r="B65" s="38" t="s">
        <v>83</v>
      </c>
      <c r="C65" s="38"/>
      <c r="D65" s="28" t="s">
        <v>84</v>
      </c>
      <c r="E65" s="28"/>
      <c r="F65" s="26">
        <v>2863.58</v>
      </c>
      <c r="G65" s="27"/>
    </row>
    <row r="66" spans="1:7" ht="45.75" customHeight="1">
      <c r="A66" s="11">
        <v>5</v>
      </c>
      <c r="B66" s="38" t="s">
        <v>85</v>
      </c>
      <c r="C66" s="38"/>
      <c r="D66" s="28" t="s">
        <v>84</v>
      </c>
      <c r="E66" s="28"/>
      <c r="F66" s="26">
        <v>39.39</v>
      </c>
      <c r="G66" s="27"/>
    </row>
    <row r="67" spans="1:7" ht="47.25" customHeight="1">
      <c r="A67" s="11">
        <v>6</v>
      </c>
      <c r="B67" s="38" t="s">
        <v>86</v>
      </c>
      <c r="C67" s="38"/>
      <c r="D67" s="28" t="s">
        <v>84</v>
      </c>
      <c r="E67" s="28"/>
      <c r="F67" s="26">
        <v>39.39</v>
      </c>
      <c r="G67" s="27"/>
    </row>
    <row r="68" spans="1:7" ht="33" customHeight="1">
      <c r="A68" s="11">
        <v>7</v>
      </c>
      <c r="B68" s="38" t="s">
        <v>87</v>
      </c>
      <c r="C68" s="38"/>
      <c r="D68" s="28" t="s">
        <v>88</v>
      </c>
      <c r="E68" s="28"/>
      <c r="F68" s="26">
        <v>1166</v>
      </c>
      <c r="G68" s="27"/>
    </row>
    <row r="69" spans="1:7" ht="30.75" customHeight="1">
      <c r="A69" s="11">
        <v>8</v>
      </c>
      <c r="B69" s="38" t="s">
        <v>89</v>
      </c>
      <c r="C69" s="38"/>
      <c r="D69" s="28" t="s">
        <v>88</v>
      </c>
      <c r="E69" s="28"/>
      <c r="F69" s="26">
        <v>4670.62</v>
      </c>
      <c r="G69" s="27"/>
    </row>
    <row r="70" spans="1:7" ht="30.75" customHeight="1">
      <c r="A70" s="11">
        <v>9</v>
      </c>
      <c r="B70" s="39" t="s">
        <v>90</v>
      </c>
      <c r="C70" s="40"/>
      <c r="D70" s="28" t="s">
        <v>91</v>
      </c>
      <c r="E70" s="28"/>
      <c r="F70" s="26">
        <v>611</v>
      </c>
      <c r="G70" s="27"/>
    </row>
    <row r="71" spans="1:7" ht="30.75" customHeight="1">
      <c r="A71" s="11">
        <v>10</v>
      </c>
      <c r="B71" s="38" t="s">
        <v>92</v>
      </c>
      <c r="C71" s="38"/>
      <c r="D71" s="28" t="s">
        <v>91</v>
      </c>
      <c r="E71" s="28"/>
      <c r="F71" s="26">
        <v>1060.21</v>
      </c>
      <c r="G71" s="27"/>
    </row>
    <row r="72" spans="1:7" ht="50.25" customHeight="1">
      <c r="A72" s="11">
        <v>11</v>
      </c>
      <c r="B72" s="38" t="s">
        <v>94</v>
      </c>
      <c r="C72" s="38"/>
      <c r="D72" s="28" t="s">
        <v>93</v>
      </c>
      <c r="E72" s="28"/>
      <c r="F72" s="26">
        <v>67.78</v>
      </c>
      <c r="G72" s="27"/>
    </row>
    <row r="73" spans="1:7" ht="18" customHeight="1">
      <c r="A73" s="11">
        <v>12</v>
      </c>
      <c r="B73" s="38" t="s">
        <v>95</v>
      </c>
      <c r="C73" s="38"/>
      <c r="D73" s="28" t="s">
        <v>96</v>
      </c>
      <c r="E73" s="28"/>
      <c r="F73" s="26">
        <v>4356.75</v>
      </c>
      <c r="G73" s="27"/>
    </row>
    <row r="74" spans="1:7" ht="15.75" customHeight="1">
      <c r="A74" s="11">
        <v>13</v>
      </c>
      <c r="B74" s="38" t="s">
        <v>97</v>
      </c>
      <c r="C74" s="38"/>
      <c r="D74" s="28" t="s">
        <v>96</v>
      </c>
      <c r="E74" s="28"/>
      <c r="F74" s="26">
        <v>3144.56</v>
      </c>
      <c r="G74" s="27"/>
    </row>
    <row r="75" spans="1:7" ht="32.25" customHeight="1">
      <c r="A75" s="14">
        <v>14</v>
      </c>
      <c r="B75" s="38" t="s">
        <v>87</v>
      </c>
      <c r="C75" s="38"/>
      <c r="D75" s="34" t="s">
        <v>96</v>
      </c>
      <c r="E75" s="35"/>
      <c r="F75" s="26">
        <v>870.36</v>
      </c>
      <c r="G75" s="27"/>
    </row>
    <row r="76" spans="1:7" ht="32.25" customHeight="1">
      <c r="A76" s="14">
        <v>15</v>
      </c>
      <c r="B76" s="38" t="s">
        <v>98</v>
      </c>
      <c r="C76" s="38"/>
      <c r="D76" s="28" t="s">
        <v>99</v>
      </c>
      <c r="E76" s="28"/>
      <c r="F76" s="26">
        <v>8610</v>
      </c>
      <c r="G76" s="27"/>
    </row>
    <row r="77" spans="1:7" ht="49.5" customHeight="1">
      <c r="A77" s="14">
        <v>16</v>
      </c>
      <c r="B77" s="38" t="s">
        <v>100</v>
      </c>
      <c r="C77" s="38"/>
      <c r="D77" s="28" t="s">
        <v>99</v>
      </c>
      <c r="E77" s="28"/>
      <c r="F77" s="26">
        <v>34.72</v>
      </c>
      <c r="G77" s="27"/>
    </row>
    <row r="78" spans="1:7" ht="46.5" customHeight="1">
      <c r="A78" s="14">
        <v>17</v>
      </c>
      <c r="B78" s="38" t="s">
        <v>101</v>
      </c>
      <c r="C78" s="38"/>
      <c r="D78" s="28" t="s">
        <v>99</v>
      </c>
      <c r="E78" s="28"/>
      <c r="F78" s="26">
        <v>34.72</v>
      </c>
      <c r="G78" s="27"/>
    </row>
    <row r="79" spans="1:7" ht="47.25" customHeight="1">
      <c r="A79" s="14">
        <v>18</v>
      </c>
      <c r="B79" s="38" t="s">
        <v>102</v>
      </c>
      <c r="C79" s="38"/>
      <c r="D79" s="28" t="s">
        <v>103</v>
      </c>
      <c r="E79" s="28"/>
      <c r="F79" s="26">
        <v>36.07</v>
      </c>
      <c r="G79" s="27"/>
    </row>
    <row r="80" spans="1:7" ht="49.5" customHeight="1">
      <c r="A80" s="14">
        <v>19</v>
      </c>
      <c r="B80" s="38" t="s">
        <v>104</v>
      </c>
      <c r="C80" s="38"/>
      <c r="D80" s="28" t="s">
        <v>103</v>
      </c>
      <c r="E80" s="28"/>
      <c r="F80" s="26">
        <v>36.07</v>
      </c>
      <c r="G80" s="27"/>
    </row>
    <row r="81" spans="1:7" ht="46.5" customHeight="1">
      <c r="A81" s="14">
        <v>20</v>
      </c>
      <c r="B81" s="38" t="s">
        <v>105</v>
      </c>
      <c r="C81" s="38"/>
      <c r="D81" s="28" t="s">
        <v>103</v>
      </c>
      <c r="E81" s="28"/>
      <c r="F81" s="26">
        <v>36.07</v>
      </c>
      <c r="G81" s="27"/>
    </row>
    <row r="82" spans="1:7" ht="48" customHeight="1">
      <c r="A82" s="15">
        <v>21</v>
      </c>
      <c r="B82" s="38" t="s">
        <v>106</v>
      </c>
      <c r="C82" s="38"/>
      <c r="D82" s="28" t="s">
        <v>107</v>
      </c>
      <c r="E82" s="28"/>
      <c r="F82" s="26">
        <v>37.549999999999997</v>
      </c>
      <c r="G82" s="27"/>
    </row>
    <row r="83" spans="1:7" ht="32.25" customHeight="1">
      <c r="A83" s="15">
        <v>22</v>
      </c>
      <c r="B83" s="38" t="s">
        <v>152</v>
      </c>
      <c r="C83" s="38"/>
      <c r="D83" s="28" t="s">
        <v>107</v>
      </c>
      <c r="E83" s="28"/>
      <c r="F83" s="26">
        <v>944.18</v>
      </c>
      <c r="G83" s="27"/>
    </row>
    <row r="84" spans="1:7" ht="33" customHeight="1">
      <c r="A84" s="15">
        <v>23</v>
      </c>
      <c r="B84" s="38" t="s">
        <v>108</v>
      </c>
      <c r="C84" s="38"/>
      <c r="D84" s="28" t="s">
        <v>107</v>
      </c>
      <c r="E84" s="28"/>
      <c r="F84" s="26">
        <v>679.64</v>
      </c>
      <c r="G84" s="27"/>
    </row>
    <row r="85" spans="1:7" ht="18" customHeight="1">
      <c r="A85" s="15">
        <v>24</v>
      </c>
      <c r="B85" s="38" t="s">
        <v>109</v>
      </c>
      <c r="C85" s="38"/>
      <c r="D85" s="28" t="s">
        <v>107</v>
      </c>
      <c r="E85" s="28"/>
      <c r="F85" s="26">
        <v>3692.05</v>
      </c>
      <c r="G85" s="27"/>
    </row>
    <row r="86" spans="1:7" ht="30.75" customHeight="1">
      <c r="A86" s="15">
        <v>25</v>
      </c>
      <c r="B86" s="38" t="s">
        <v>110</v>
      </c>
      <c r="C86" s="38"/>
      <c r="D86" s="28" t="s">
        <v>107</v>
      </c>
      <c r="E86" s="28"/>
      <c r="F86" s="26">
        <v>2458.4699999999998</v>
      </c>
      <c r="G86" s="27"/>
    </row>
    <row r="87" spans="1:7" ht="32.25" customHeight="1">
      <c r="A87" s="15">
        <v>26</v>
      </c>
      <c r="B87" s="38" t="s">
        <v>111</v>
      </c>
      <c r="C87" s="38"/>
      <c r="D87" s="28" t="s">
        <v>107</v>
      </c>
      <c r="E87" s="28"/>
      <c r="F87" s="26">
        <v>2520.5100000000002</v>
      </c>
      <c r="G87" s="27"/>
    </row>
    <row r="88" spans="1:7" ht="49.5" customHeight="1">
      <c r="A88" s="16">
        <v>27</v>
      </c>
      <c r="B88" s="38" t="s">
        <v>112</v>
      </c>
      <c r="C88" s="38"/>
      <c r="D88" s="28" t="s">
        <v>113</v>
      </c>
      <c r="E88" s="28"/>
      <c r="F88" s="26">
        <v>34.729999999999997</v>
      </c>
      <c r="G88" s="27"/>
    </row>
    <row r="89" spans="1:7" ht="46.5" customHeight="1">
      <c r="A89" s="16">
        <v>28</v>
      </c>
      <c r="B89" s="38" t="s">
        <v>114</v>
      </c>
      <c r="C89" s="38"/>
      <c r="D89" s="28" t="s">
        <v>113</v>
      </c>
      <c r="E89" s="28"/>
      <c r="F89" s="26">
        <v>34.729999999999997</v>
      </c>
      <c r="G89" s="27"/>
    </row>
    <row r="90" spans="1:7" ht="17.25" customHeight="1">
      <c r="A90" s="16">
        <v>29</v>
      </c>
      <c r="B90" s="38" t="s">
        <v>115</v>
      </c>
      <c r="C90" s="38"/>
      <c r="D90" s="28" t="s">
        <v>113</v>
      </c>
      <c r="E90" s="28"/>
      <c r="F90" s="26">
        <v>29802</v>
      </c>
      <c r="G90" s="27"/>
    </row>
    <row r="91" spans="1:7" ht="31.5" customHeight="1">
      <c r="A91" s="16">
        <v>30</v>
      </c>
      <c r="B91" s="38" t="s">
        <v>116</v>
      </c>
      <c r="C91" s="38"/>
      <c r="D91" s="28" t="s">
        <v>113</v>
      </c>
      <c r="E91" s="28"/>
      <c r="F91" s="26">
        <v>5534.3</v>
      </c>
      <c r="G91" s="27"/>
    </row>
    <row r="92" spans="1:7" ht="30.75" customHeight="1">
      <c r="A92" s="16">
        <v>31</v>
      </c>
      <c r="B92" s="38" t="s">
        <v>117</v>
      </c>
      <c r="C92" s="38"/>
      <c r="D92" s="28" t="s">
        <v>118</v>
      </c>
      <c r="E92" s="28"/>
      <c r="F92" s="26">
        <v>2226.12</v>
      </c>
      <c r="G92" s="27"/>
    </row>
    <row r="93" spans="1:7" ht="48" customHeight="1">
      <c r="A93" s="16">
        <v>32</v>
      </c>
      <c r="B93" s="38" t="s">
        <v>149</v>
      </c>
      <c r="C93" s="38"/>
      <c r="D93" s="28" t="s">
        <v>150</v>
      </c>
      <c r="E93" s="28"/>
      <c r="F93" s="26">
        <v>45.21</v>
      </c>
      <c r="G93" s="27"/>
    </row>
    <row r="94" spans="1:7" ht="31.5" customHeight="1">
      <c r="A94" s="16">
        <v>33</v>
      </c>
      <c r="B94" s="38" t="s">
        <v>151</v>
      </c>
      <c r="C94" s="38"/>
      <c r="D94" s="28" t="s">
        <v>150</v>
      </c>
      <c r="E94" s="28"/>
      <c r="F94" s="26">
        <v>3161.57</v>
      </c>
      <c r="G94" s="27"/>
    </row>
    <row r="95" spans="1:7" ht="46.5" customHeight="1">
      <c r="A95" s="9"/>
      <c r="B95" s="45" t="s">
        <v>72</v>
      </c>
      <c r="C95" s="46"/>
      <c r="D95" s="32"/>
      <c r="E95" s="33"/>
      <c r="F95" s="41">
        <f>SUM(F62:G94)</f>
        <v>78955.790000000023</v>
      </c>
      <c r="G95" s="33"/>
    </row>
    <row r="97" spans="1:7">
      <c r="A97" s="1" t="s">
        <v>28</v>
      </c>
      <c r="D97" s="7">
        <f>2.1*H4*C6</f>
        <v>67825.8</v>
      </c>
      <c r="E97" s="1" t="s">
        <v>29</v>
      </c>
    </row>
    <row r="98" spans="1:7">
      <c r="A98" s="1" t="s">
        <v>30</v>
      </c>
      <c r="D98" s="7">
        <f>F105*5.3%</f>
        <v>21539.284799999998</v>
      </c>
      <c r="E98" s="1" t="s">
        <v>29</v>
      </c>
    </row>
    <row r="100" spans="1:7">
      <c r="A100" s="1" t="s">
        <v>43</v>
      </c>
    </row>
    <row r="101" spans="1:7">
      <c r="A101" s="1" t="s">
        <v>74</v>
      </c>
    </row>
    <row r="102" spans="1:7">
      <c r="B102" s="1" t="s">
        <v>42</v>
      </c>
      <c r="F102" s="7">
        <v>413683.45</v>
      </c>
      <c r="G102" s="1" t="s">
        <v>29</v>
      </c>
    </row>
    <row r="104" spans="1:7">
      <c r="A104" s="1" t="s">
        <v>31</v>
      </c>
    </row>
    <row r="105" spans="1:7">
      <c r="B105" s="1" t="s">
        <v>76</v>
      </c>
      <c r="F105" s="7">
        <v>406401.6</v>
      </c>
      <c r="G105" s="1" t="s">
        <v>29</v>
      </c>
    </row>
    <row r="106" spans="1:7">
      <c r="D106" s="7"/>
    </row>
    <row r="107" spans="1:7">
      <c r="A107" s="1" t="s">
        <v>162</v>
      </c>
      <c r="D107" s="7"/>
    </row>
    <row r="108" spans="1:7">
      <c r="A108" s="1" t="s">
        <v>77</v>
      </c>
      <c r="D108" s="7"/>
      <c r="F108" s="7">
        <v>7281.85</v>
      </c>
      <c r="G108" s="1" t="s">
        <v>29</v>
      </c>
    </row>
    <row r="109" spans="1:7">
      <c r="D109" s="7"/>
    </row>
    <row r="110" spans="1:7">
      <c r="A110" s="1" t="s">
        <v>163</v>
      </c>
      <c r="D110" s="7"/>
    </row>
    <row r="111" spans="1:7">
      <c r="A111" s="1" t="s">
        <v>164</v>
      </c>
      <c r="D111" s="7"/>
      <c r="F111" s="7">
        <v>15942.73</v>
      </c>
      <c r="G111" s="1" t="s">
        <v>29</v>
      </c>
    </row>
    <row r="113" spans="1:7">
      <c r="A113" s="1" t="s">
        <v>75</v>
      </c>
    </row>
    <row r="114" spans="1:7">
      <c r="B114" s="1" t="s">
        <v>41</v>
      </c>
      <c r="F114" s="7">
        <f>F57+F95+D97</f>
        <v>362693.71999967704</v>
      </c>
      <c r="G114" s="1" t="s">
        <v>29</v>
      </c>
    </row>
    <row r="116" spans="1:7" ht="30" customHeight="1">
      <c r="A116" s="1" t="s">
        <v>32</v>
      </c>
    </row>
    <row r="117" spans="1:7" ht="32.25" customHeight="1"/>
    <row r="118" spans="1:7" ht="28.5" customHeight="1">
      <c r="A118" s="8" t="s">
        <v>33</v>
      </c>
      <c r="B118" s="42" t="s">
        <v>34</v>
      </c>
      <c r="C118" s="42"/>
      <c r="D118" s="8" t="s">
        <v>35</v>
      </c>
      <c r="E118" s="42" t="s">
        <v>36</v>
      </c>
      <c r="F118" s="42"/>
      <c r="G118" s="8" t="s">
        <v>37</v>
      </c>
    </row>
    <row r="119" spans="1:7" ht="33.75" customHeight="1">
      <c r="A119" s="43" t="s">
        <v>38</v>
      </c>
      <c r="B119" s="44" t="s">
        <v>56</v>
      </c>
      <c r="C119" s="44"/>
      <c r="D119" s="10">
        <v>5</v>
      </c>
      <c r="E119" s="44" t="s">
        <v>58</v>
      </c>
      <c r="F119" s="44"/>
      <c r="G119" s="10">
        <v>5</v>
      </c>
    </row>
    <row r="120" spans="1:7" ht="43.5" customHeight="1">
      <c r="A120" s="43"/>
      <c r="B120" s="44" t="s">
        <v>44</v>
      </c>
      <c r="C120" s="44"/>
      <c r="D120" s="10">
        <v>7</v>
      </c>
      <c r="E120" s="44" t="s">
        <v>58</v>
      </c>
      <c r="F120" s="44"/>
      <c r="G120" s="10">
        <v>6</v>
      </c>
    </row>
    <row r="121" spans="1:7" ht="69" customHeight="1">
      <c r="A121" s="43"/>
      <c r="B121" s="44" t="s">
        <v>45</v>
      </c>
      <c r="C121" s="44"/>
      <c r="D121" s="10"/>
      <c r="E121" s="44" t="s">
        <v>58</v>
      </c>
      <c r="F121" s="44"/>
      <c r="G121" s="10"/>
    </row>
    <row r="122" spans="1:7" ht="37.5" customHeight="1">
      <c r="A122" s="10" t="s">
        <v>46</v>
      </c>
      <c r="B122" s="44" t="s">
        <v>47</v>
      </c>
      <c r="C122" s="44"/>
      <c r="D122" s="10"/>
      <c r="E122" s="44" t="s">
        <v>59</v>
      </c>
      <c r="F122" s="44"/>
      <c r="G122" s="10"/>
    </row>
    <row r="123" spans="1:7" ht="60" customHeight="1">
      <c r="A123" s="43" t="s">
        <v>48</v>
      </c>
      <c r="B123" s="44" t="s">
        <v>57</v>
      </c>
      <c r="C123" s="44"/>
      <c r="D123" s="10">
        <v>3</v>
      </c>
      <c r="E123" s="44" t="s">
        <v>60</v>
      </c>
      <c r="F123" s="44"/>
      <c r="G123" s="10">
        <v>3</v>
      </c>
    </row>
    <row r="124" spans="1:7" ht="33" customHeight="1">
      <c r="A124" s="43"/>
      <c r="B124" s="44" t="s">
        <v>49</v>
      </c>
      <c r="C124" s="44"/>
      <c r="D124" s="10">
        <v>1</v>
      </c>
      <c r="E124" s="44" t="s">
        <v>61</v>
      </c>
      <c r="F124" s="44"/>
      <c r="G124" s="10">
        <v>1</v>
      </c>
    </row>
    <row r="125" spans="1:7" ht="42.75" customHeight="1">
      <c r="A125" s="43"/>
      <c r="B125" s="44" t="s">
        <v>53</v>
      </c>
      <c r="C125" s="44"/>
      <c r="D125" s="10">
        <v>15</v>
      </c>
      <c r="E125" s="44" t="s">
        <v>62</v>
      </c>
      <c r="F125" s="44"/>
      <c r="G125" s="10">
        <v>15</v>
      </c>
    </row>
    <row r="126" spans="1:7" ht="36" customHeight="1">
      <c r="A126" s="43"/>
      <c r="B126" s="44" t="s">
        <v>54</v>
      </c>
      <c r="C126" s="44"/>
      <c r="D126" s="10">
        <v>1</v>
      </c>
      <c r="E126" s="44" t="s">
        <v>63</v>
      </c>
      <c r="F126" s="44"/>
      <c r="G126" s="10">
        <v>1</v>
      </c>
    </row>
    <row r="127" spans="1:7">
      <c r="A127" s="43"/>
      <c r="B127" s="44" t="s">
        <v>55</v>
      </c>
      <c r="C127" s="44"/>
      <c r="D127" s="10"/>
      <c r="E127" s="44" t="s">
        <v>64</v>
      </c>
      <c r="F127" s="44"/>
      <c r="G127" s="10"/>
    </row>
    <row r="128" spans="1:7">
      <c r="A128" s="43"/>
      <c r="B128" s="44" t="s">
        <v>50</v>
      </c>
      <c r="C128" s="44"/>
      <c r="D128" s="10"/>
      <c r="E128" s="44" t="s">
        <v>65</v>
      </c>
      <c r="F128" s="44"/>
      <c r="G128" s="10"/>
    </row>
    <row r="129" spans="1:7">
      <c r="A129" s="43"/>
      <c r="B129" s="44" t="s">
        <v>51</v>
      </c>
      <c r="C129" s="44"/>
      <c r="D129" s="10">
        <v>1</v>
      </c>
      <c r="E129" s="44" t="s">
        <v>60</v>
      </c>
      <c r="F129" s="44"/>
      <c r="G129" s="10">
        <v>1</v>
      </c>
    </row>
    <row r="130" spans="1:7">
      <c r="A130" s="43"/>
      <c r="B130" s="44" t="s">
        <v>52</v>
      </c>
      <c r="C130" s="44"/>
      <c r="D130" s="10">
        <v>3</v>
      </c>
      <c r="E130" s="44"/>
      <c r="F130" s="44"/>
      <c r="G130" s="10">
        <v>3</v>
      </c>
    </row>
    <row r="133" spans="1:7">
      <c r="A133" s="1" t="s">
        <v>68</v>
      </c>
      <c r="F133" s="1" t="s">
        <v>67</v>
      </c>
    </row>
    <row r="135" spans="1:7">
      <c r="A135" s="1" t="s">
        <v>71</v>
      </c>
      <c r="F135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94">
    <mergeCell ref="B122:C122"/>
    <mergeCell ref="E122:F122"/>
    <mergeCell ref="A123:A130"/>
    <mergeCell ref="B123:C123"/>
    <mergeCell ref="E123:F123"/>
    <mergeCell ref="B124:C124"/>
    <mergeCell ref="E124:F124"/>
    <mergeCell ref="B125:C125"/>
    <mergeCell ref="E125:F125"/>
    <mergeCell ref="B129:C129"/>
    <mergeCell ref="E129:F129"/>
    <mergeCell ref="B130:C130"/>
    <mergeCell ref="E130:F130"/>
    <mergeCell ref="B126:C126"/>
    <mergeCell ref="E126:F126"/>
    <mergeCell ref="B127:C127"/>
    <mergeCell ref="E127:F127"/>
    <mergeCell ref="B128:C128"/>
    <mergeCell ref="E128:F128"/>
    <mergeCell ref="F95:G95"/>
    <mergeCell ref="B118:C118"/>
    <mergeCell ref="E118:F118"/>
    <mergeCell ref="A119:A121"/>
    <mergeCell ref="B119:C119"/>
    <mergeCell ref="E119:F119"/>
    <mergeCell ref="B120:C120"/>
    <mergeCell ref="E120:F120"/>
    <mergeCell ref="B121:C121"/>
    <mergeCell ref="E121:F121"/>
    <mergeCell ref="B95:C95"/>
    <mergeCell ref="D95:E95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6:C76"/>
    <mergeCell ref="B77:C77"/>
    <mergeCell ref="B75:C75"/>
    <mergeCell ref="B68:C68"/>
    <mergeCell ref="B69:C69"/>
    <mergeCell ref="B70:C70"/>
    <mergeCell ref="B61:C61"/>
    <mergeCell ref="D61:E61"/>
    <mergeCell ref="F61:G61"/>
    <mergeCell ref="B62:C62"/>
    <mergeCell ref="B63:C63"/>
    <mergeCell ref="B64:C64"/>
    <mergeCell ref="F65:G65"/>
    <mergeCell ref="F66:G66"/>
    <mergeCell ref="F67:G67"/>
    <mergeCell ref="F68:G68"/>
    <mergeCell ref="F69:G69"/>
    <mergeCell ref="F70:G70"/>
    <mergeCell ref="D62:E62"/>
    <mergeCell ref="D63:E63"/>
    <mergeCell ref="D64:E64"/>
    <mergeCell ref="F62:G62"/>
    <mergeCell ref="F63:G63"/>
    <mergeCell ref="F64:G64"/>
    <mergeCell ref="B65:C65"/>
    <mergeCell ref="B66:C66"/>
    <mergeCell ref="B67:C67"/>
    <mergeCell ref="D52:E52"/>
    <mergeCell ref="F52:G52"/>
    <mergeCell ref="B53:C53"/>
    <mergeCell ref="D53:E53"/>
    <mergeCell ref="F53:G53"/>
    <mergeCell ref="B56:C56"/>
    <mergeCell ref="D56:E56"/>
    <mergeCell ref="F56:G56"/>
    <mergeCell ref="B57:C57"/>
    <mergeCell ref="D57:E57"/>
    <mergeCell ref="F57:G57"/>
    <mergeCell ref="A1:G1"/>
    <mergeCell ref="A2:G2"/>
    <mergeCell ref="A3:G3"/>
    <mergeCell ref="A4:G4"/>
    <mergeCell ref="B48:C48"/>
    <mergeCell ref="D48:E48"/>
    <mergeCell ref="F48:G48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A17:D17"/>
    <mergeCell ref="E17:F17"/>
    <mergeCell ref="A18:D18"/>
    <mergeCell ref="E18:F18"/>
    <mergeCell ref="A19:D19"/>
    <mergeCell ref="E19:F19"/>
    <mergeCell ref="A20:D20"/>
    <mergeCell ref="E20:F20"/>
    <mergeCell ref="D94:E94"/>
    <mergeCell ref="F74:G74"/>
    <mergeCell ref="F76:G76"/>
    <mergeCell ref="F77:G77"/>
    <mergeCell ref="F78:G78"/>
    <mergeCell ref="F79:G79"/>
    <mergeCell ref="F80:G80"/>
    <mergeCell ref="F81:G81"/>
    <mergeCell ref="F82:G82"/>
    <mergeCell ref="F88:G88"/>
    <mergeCell ref="F89:G89"/>
    <mergeCell ref="F90:G90"/>
    <mergeCell ref="F91:G91"/>
    <mergeCell ref="F92:G92"/>
    <mergeCell ref="F93:G93"/>
    <mergeCell ref="F94:G94"/>
    <mergeCell ref="D83:E83"/>
    <mergeCell ref="D84:E84"/>
    <mergeCell ref="D85:E85"/>
    <mergeCell ref="D86:E86"/>
    <mergeCell ref="D87:E87"/>
    <mergeCell ref="D88:E88"/>
    <mergeCell ref="D89:E89"/>
    <mergeCell ref="D90:E90"/>
    <mergeCell ref="F73:G73"/>
    <mergeCell ref="F75:G75"/>
    <mergeCell ref="F83:G83"/>
    <mergeCell ref="F84:G84"/>
    <mergeCell ref="F85:G85"/>
    <mergeCell ref="F86:G86"/>
    <mergeCell ref="F87:G87"/>
    <mergeCell ref="D92:E92"/>
    <mergeCell ref="D93:E93"/>
    <mergeCell ref="D91:E91"/>
    <mergeCell ref="D74:E74"/>
    <mergeCell ref="D76:E76"/>
    <mergeCell ref="D77:E77"/>
    <mergeCell ref="D78:E78"/>
    <mergeCell ref="D79:E79"/>
    <mergeCell ref="D80:E80"/>
    <mergeCell ref="D81:E81"/>
    <mergeCell ref="D82:E82"/>
    <mergeCell ref="D73:E73"/>
    <mergeCell ref="D75:E75"/>
    <mergeCell ref="A23:B23"/>
    <mergeCell ref="C23:D23"/>
    <mergeCell ref="E23:F23"/>
    <mergeCell ref="C24:D24"/>
    <mergeCell ref="E24:F24"/>
    <mergeCell ref="C25:D25"/>
    <mergeCell ref="E25:F25"/>
    <mergeCell ref="F71:G71"/>
    <mergeCell ref="F72:G72"/>
    <mergeCell ref="D65:E65"/>
    <mergeCell ref="D66:E66"/>
    <mergeCell ref="D67:E67"/>
    <mergeCell ref="D68:E68"/>
    <mergeCell ref="D69:E69"/>
    <mergeCell ref="D70:E70"/>
    <mergeCell ref="D71:E71"/>
    <mergeCell ref="D72:E72"/>
    <mergeCell ref="B54:C54"/>
    <mergeCell ref="D54:E54"/>
    <mergeCell ref="F54:G54"/>
    <mergeCell ref="B55:C55"/>
    <mergeCell ref="D55:E55"/>
    <mergeCell ref="F55:G55"/>
    <mergeCell ref="B52:C52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  <mergeCell ref="A41:A42"/>
    <mergeCell ref="F41:F42"/>
    <mergeCell ref="G41:G42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2014-03-02T09:43:54Z</dcterms:modified>
</cp:coreProperties>
</file>