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4" i="11"/>
  <c r="F50"/>
  <c r="F49"/>
  <c r="F48"/>
  <c r="G40"/>
  <c r="G38"/>
  <c r="G36"/>
  <c r="G34"/>
  <c r="F42"/>
  <c r="E42"/>
  <c r="D42"/>
  <c r="B41"/>
  <c r="B40"/>
  <c r="B39"/>
  <c r="B38"/>
  <c r="B37"/>
  <c r="B36"/>
  <c r="B35"/>
  <c r="B34"/>
  <c r="C6"/>
  <c r="F51" s="1"/>
  <c r="D120" l="1"/>
  <c r="G42"/>
  <c r="F55"/>
  <c r="F52"/>
  <c r="F56" s="1"/>
  <c r="F118"/>
  <c r="D121"/>
  <c r="F137" l="1"/>
</calcChain>
</file>

<file path=xl/sharedStrings.xml><?xml version="1.0" encoding="utf-8"?>
<sst xmlns="http://schemas.openxmlformats.org/spreadsheetml/2006/main" count="253" uniqueCount="183">
  <si>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</si>
  <si>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</si>
  <si>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</si>
  <si>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</si>
  <si>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</si>
  <si>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</si>
  <si>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</si>
  <si>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</si>
  <si>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</si>
  <si>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</si>
  <si>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</si>
  <si>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</si>
  <si>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</si>
  <si>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</si>
  <si>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</si>
  <si>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</si>
  <si>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</si>
  <si>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</si>
  <si>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</si>
  <si>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</si>
  <si>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</si>
  <si>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</si>
  <si>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</si>
  <si>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</si>
  <si>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</si>
  <si>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</si>
  <si>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</si>
  <si>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</si>
  <si>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</si>
  <si>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</si>
  <si>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</si>
  <si>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</si>
  <si>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</si>
  <si>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</si>
  <si>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</si>
  <si>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</si>
  <si>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</si>
  <si>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</si>
  <si>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</si>
  <si>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</si>
  <si>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</si>
  <si>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</si>
  <si>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</si>
  <si>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</si>
  <si>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</si>
  <si>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</si>
  <si>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</si>
  <si>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</si>
  <si>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</si>
  <si>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</si>
  <si>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</si>
  <si>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</si>
  <si>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</si>
  <si>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</si>
  <si>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</si>
  <si>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</si>
  <si>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</si>
  <si>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</si>
  <si>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</si>
  <si>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</si>
  <si>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</si>
  <si>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</si>
  <si>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</si>
  <si>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</si>
  <si>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</si>
  <si>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</si>
  <si>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</si>
  <si>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</si>
  <si>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</si>
  <si>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</si>
  <si>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</si>
  <si>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</si>
  <si>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</si>
  <si>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</si>
  <si>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</si>
  <si>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</si>
  <si>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</si>
  <si>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</si>
  <si>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  по улице Дружбы </t>
  </si>
  <si>
    <t>резка металлических труб ХВ</t>
  </si>
  <si>
    <t>Январь</t>
  </si>
  <si>
    <t>подвал ремонт лежака ХВ</t>
  </si>
  <si>
    <t>кв.57 регистрация счетчика ХВ,установка пломбы</t>
  </si>
  <si>
    <t>Февраль</t>
  </si>
  <si>
    <t>ремонт лежака ХВ</t>
  </si>
  <si>
    <t>замена задвижки с/отопления на вводе</t>
  </si>
  <si>
    <t>подвал резка стальных труб лежака ХВ</t>
  </si>
  <si>
    <t>кв.24 наладка с/отопления</t>
  </si>
  <si>
    <t>кв.24 замена подводки отопления</t>
  </si>
  <si>
    <t>кв.21 регистрация счетчика ХВ,установка пломбы на счетчик и на вентиль</t>
  </si>
  <si>
    <t>кв.7 регистрация счетчика ХВ,установка пломбы</t>
  </si>
  <si>
    <t>Март</t>
  </si>
  <si>
    <t>кв.72 регистрация счетчика ХВ,установка пломбы</t>
  </si>
  <si>
    <t>кв.98 регистрация счетчика ХВ,установка пломбы</t>
  </si>
  <si>
    <t>под.№1 подвал ремонт стояка ХВ</t>
  </si>
  <si>
    <t>кв.46 замена стояка канализации</t>
  </si>
  <si>
    <t>кв.46 ремонт канализации</t>
  </si>
  <si>
    <t>под.№5 ремонт освещения подвалов</t>
  </si>
  <si>
    <t xml:space="preserve">ремонт освещения подвалов </t>
  </si>
  <si>
    <t>Апрель</t>
  </si>
  <si>
    <t>кв.49 регистрация счетчика ХВ,установка пломбы</t>
  </si>
  <si>
    <t>подвал замена сгона на стояке отопления</t>
  </si>
  <si>
    <t>Замена лежака ХВС</t>
  </si>
  <si>
    <t>кв.44 замена стояка канализации</t>
  </si>
  <si>
    <t>Май</t>
  </si>
  <si>
    <t>кв.92 регистрация счетчика ХВ,установка пломбы</t>
  </si>
  <si>
    <t>Июль</t>
  </si>
  <si>
    <t>кв.11 регистрация счетчика ХВ,установка пломбы</t>
  </si>
  <si>
    <t>кв.62 регистрация счетчика ХВ,установка пломбы</t>
  </si>
  <si>
    <t>кв.89 регистрация счетчика ХВ,установка пломбы</t>
  </si>
  <si>
    <t>кв.90 регистрация счетчика ХВ,установка пломбы</t>
  </si>
  <si>
    <t>ремонт оконных рам в подъезде</t>
  </si>
  <si>
    <t>остекление подъезда,подгонка створок</t>
  </si>
  <si>
    <t>кв.47 замена стояка ХВ</t>
  </si>
  <si>
    <t>кв.50 замена врезки ХВ</t>
  </si>
  <si>
    <t>кв.66 регистрация счетчика ХВ,установка пломбы</t>
  </si>
  <si>
    <t>Август</t>
  </si>
  <si>
    <t>кв.30 прочистка канализации</t>
  </si>
  <si>
    <t>кв.35 замена стояка канализации</t>
  </si>
  <si>
    <t>кв.98 замена стояка ХВ</t>
  </si>
  <si>
    <t>кв.84 регистрация счетчика ХВ,установка пломбы</t>
  </si>
  <si>
    <t>Сентябрь</t>
  </si>
  <si>
    <t>кв.85 регистрация счетчика ХВ,установка пломбы</t>
  </si>
  <si>
    <t>ремонт освещения подъезда</t>
  </si>
  <si>
    <t>установка запорного устройства</t>
  </si>
  <si>
    <t>кв.20 регистрация счетчика ХВ,установка пломбы</t>
  </si>
  <si>
    <t>Октябрь</t>
  </si>
  <si>
    <t>кв.29 регистрация счетчика ХВ,установка пломбы</t>
  </si>
  <si>
    <t>кв.56 регистрация счетчика ХВ,установка пломбы</t>
  </si>
  <si>
    <t>ремонт кровли входа в подвал</t>
  </si>
  <si>
    <t>покраска фасада</t>
  </si>
  <si>
    <t>кв.61 ремонт стояка отопления,кв.85 замена подводки отопления</t>
  </si>
  <si>
    <t>кв.65 регистрация счетчика ХВ,установка пломбы</t>
  </si>
  <si>
    <t>Ноябрь</t>
  </si>
  <si>
    <t>кв.44 ремонт стояка ХВ</t>
  </si>
  <si>
    <t>кв.97 ремонт врезки ХВ</t>
  </si>
  <si>
    <t>ремонт мягкой кровли-обделка фановой трубы стеклотканью и мастикой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</si>
  <si>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</si>
  <si>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</si>
  <si>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</si>
  <si>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</si>
  <si>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</si>
  <si>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</si>
  <si>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</si>
  <si>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</si>
  <si>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</si>
  <si>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</si>
  <si>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</si>
  <si>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</si>
  <si>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</si>
  <si>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</si>
  <si>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</si>
  <si>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</si>
  <si>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</si>
  <si>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</si>
  <si>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</si>
  <si>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</si>
  <si>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</si>
  <si>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</si>
  <si>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</si>
  <si>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</si>
  <si>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</si>
  <si>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</si>
  <si>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</si>
  <si>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</si>
  <si>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01.10.2011г.</t>
  </si>
  <si>
    <t xml:space="preserve">52 от 18.01.2009г. </t>
  </si>
  <si>
    <t>Декабрь</t>
  </si>
  <si>
    <t>кв.45 регистрация счетчика ХВ,установка пломбы</t>
  </si>
  <si>
    <t>кв.83 регистрация счетчика ХВ,установка пломбы</t>
  </si>
  <si>
    <t>кв.96 наладка с/отопления</t>
  </si>
  <si>
    <t>кв.98 замена подводки с/отопления,подвал ремонт с/отопления</t>
  </si>
  <si>
    <t>16.08.2011г.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</si>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</sst>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topLeftCell="A131" workbookViewId="0">
      <selection activeCell="B139" sqref="B13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78</v>
      </c>
      <c r="B3" s="24"/>
      <c r="C3" s="24"/>
      <c r="D3" s="24"/>
      <c r="E3" s="24"/>
      <c r="F3" s="24"/>
      <c r="G3" s="24"/>
    </row>
    <row r="4" spans="1:8">
      <c r="A4" s="24" t="s">
        <v>73</v>
      </c>
      <c r="B4" s="24"/>
      <c r="C4" s="24"/>
      <c r="D4" s="24"/>
      <c r="E4" s="24"/>
      <c r="F4" s="24"/>
      <c r="G4" s="24"/>
      <c r="H4" s="11">
        <v>12</v>
      </c>
    </row>
    <row r="5" spans="1:8" ht="11.25" customHeight="1"/>
    <row r="6" spans="1:8">
      <c r="A6" s="1" t="s">
        <v>6</v>
      </c>
      <c r="C6" s="2">
        <f>D7+D8</f>
        <v>4397.1000000000004</v>
      </c>
      <c r="D6" s="1" t="s">
        <v>2</v>
      </c>
    </row>
    <row r="7" spans="1:8">
      <c r="A7" s="1" t="s">
        <v>139</v>
      </c>
      <c r="B7" s="1" t="s">
        <v>140</v>
      </c>
      <c r="C7" s="2"/>
      <c r="D7" s="1">
        <v>4306.1000000000004</v>
      </c>
      <c r="E7" s="1" t="s">
        <v>2</v>
      </c>
    </row>
    <row r="8" spans="1:8">
      <c r="B8" s="1" t="s">
        <v>141</v>
      </c>
      <c r="C8" s="2"/>
      <c r="D8" s="1">
        <v>91</v>
      </c>
      <c r="E8" s="1" t="s">
        <v>2</v>
      </c>
    </row>
    <row r="9" spans="1:8">
      <c r="A9" s="1" t="s">
        <v>142</v>
      </c>
      <c r="C9" s="1">
        <v>5</v>
      </c>
    </row>
    <row r="10" spans="1:8">
      <c r="A10" s="1" t="s">
        <v>143</v>
      </c>
      <c r="C10" s="1">
        <v>6</v>
      </c>
    </row>
    <row r="11" spans="1:8">
      <c r="A11" s="1" t="s">
        <v>144</v>
      </c>
      <c r="C11" s="1">
        <v>98</v>
      </c>
    </row>
    <row r="12" spans="1:8">
      <c r="A12" s="1" t="s">
        <v>145</v>
      </c>
      <c r="E12" s="1">
        <v>500</v>
      </c>
      <c r="F12" s="1" t="s">
        <v>2</v>
      </c>
    </row>
    <row r="13" spans="1:8">
      <c r="A13" s="1" t="s">
        <v>146</v>
      </c>
      <c r="B13" s="1">
        <v>1244</v>
      </c>
      <c r="C13" s="1" t="s">
        <v>2</v>
      </c>
    </row>
    <row r="14" spans="1:8">
      <c r="A14" s="1" t="s">
        <v>147</v>
      </c>
      <c r="D14" s="1">
        <v>4700</v>
      </c>
      <c r="E14" s="1" t="s">
        <v>2</v>
      </c>
    </row>
    <row r="16" spans="1:8">
      <c r="A16" s="1" t="s">
        <v>148</v>
      </c>
    </row>
    <row r="17" spans="1:6">
      <c r="A17" s="30" t="s">
        <v>149</v>
      </c>
      <c r="B17" s="30"/>
      <c r="C17" s="30"/>
      <c r="D17" s="30"/>
      <c r="E17" s="30" t="s">
        <v>150</v>
      </c>
      <c r="F17" s="30"/>
    </row>
    <row r="18" spans="1:6">
      <c r="A18" s="31" t="s">
        <v>151</v>
      </c>
      <c r="B18" s="31"/>
      <c r="C18" s="31"/>
      <c r="D18" s="31"/>
      <c r="E18" s="30" t="s">
        <v>172</v>
      </c>
      <c r="F18" s="30"/>
    </row>
    <row r="19" spans="1:6">
      <c r="A19" s="31" t="s">
        <v>152</v>
      </c>
      <c r="B19" s="31"/>
      <c r="C19" s="31"/>
      <c r="D19" s="31"/>
      <c r="E19" s="30" t="s">
        <v>165</v>
      </c>
      <c r="F19" s="30"/>
    </row>
    <row r="20" spans="1:6">
      <c r="A20" s="31" t="s">
        <v>153</v>
      </c>
      <c r="B20" s="31"/>
      <c r="C20" s="31"/>
      <c r="D20" s="31"/>
      <c r="E20" s="30" t="s">
        <v>165</v>
      </c>
      <c r="F20" s="30"/>
    </row>
    <row r="22" spans="1:6">
      <c r="A22" s="1" t="s">
        <v>154</v>
      </c>
    </row>
    <row r="23" spans="1:6" ht="31.5" customHeight="1">
      <c r="A23" s="37" t="s">
        <v>155</v>
      </c>
      <c r="B23" s="37"/>
      <c r="C23" s="37" t="s">
        <v>156</v>
      </c>
      <c r="D23" s="37"/>
      <c r="E23" s="37" t="s">
        <v>157</v>
      </c>
      <c r="F23" s="37"/>
    </row>
    <row r="24" spans="1:6">
      <c r="A24" s="13" t="s">
        <v>158</v>
      </c>
      <c r="B24" s="13"/>
      <c r="C24" s="30">
        <v>95</v>
      </c>
      <c r="D24" s="30"/>
      <c r="E24" s="30">
        <v>97</v>
      </c>
      <c r="F24" s="30"/>
    </row>
    <row r="25" spans="1:6">
      <c r="A25" s="13" t="s">
        <v>159</v>
      </c>
      <c r="B25" s="13"/>
      <c r="C25" s="30">
        <v>32</v>
      </c>
      <c r="D25" s="30"/>
      <c r="E25" s="30">
        <v>52</v>
      </c>
      <c r="F25" s="30"/>
    </row>
    <row r="27" spans="1:6">
      <c r="A27" s="1" t="s">
        <v>160</v>
      </c>
      <c r="C27" s="14" t="s">
        <v>166</v>
      </c>
    </row>
    <row r="29" spans="1:6">
      <c r="A29" s="1" t="s">
        <v>161</v>
      </c>
    </row>
    <row r="30" spans="1:6">
      <c r="B30" s="1" t="s">
        <v>162</v>
      </c>
      <c r="D30" s="16">
        <v>12.2</v>
      </c>
      <c r="E30" s="1" t="s">
        <v>163</v>
      </c>
    </row>
    <row r="31" spans="1:6">
      <c r="B31" s="1" t="s">
        <v>164</v>
      </c>
      <c r="D31" s="1">
        <v>13.66</v>
      </c>
      <c r="E31" s="1" t="s">
        <v>163</v>
      </c>
    </row>
    <row r="32" spans="1:6" ht="27" customHeight="1">
      <c r="A32" s="1" t="s">
        <v>1</v>
      </c>
    </row>
    <row r="33" spans="1:10" ht="98.25" customHeight="1">
      <c r="A33" s="17" t="s">
        <v>3</v>
      </c>
      <c r="B33" s="17" t="s">
        <v>173</v>
      </c>
      <c r="C33" s="17" t="s">
        <v>174</v>
      </c>
      <c r="D33" s="17" t="s">
        <v>175</v>
      </c>
      <c r="E33" s="17" t="s">
        <v>4</v>
      </c>
      <c r="F33" s="17" t="s">
        <v>176</v>
      </c>
      <c r="G33" s="17" t="s">
        <v>177</v>
      </c>
      <c r="H33" s="18"/>
      <c r="I33" s="18"/>
      <c r="J33" s="18"/>
    </row>
    <row r="34" spans="1:10">
      <c r="A34" s="42" t="s">
        <v>39</v>
      </c>
      <c r="B34" s="4">
        <f>D34/C34</f>
        <v>67846.844357976661</v>
      </c>
      <c r="C34" s="5">
        <v>2.57</v>
      </c>
      <c r="D34" s="5">
        <v>174366.39</v>
      </c>
      <c r="E34" s="5">
        <v>3.56</v>
      </c>
      <c r="F34" s="44">
        <v>360761.43</v>
      </c>
      <c r="G34" s="44">
        <f>D34+D35+E34+E35-F34</f>
        <v>14926.369999999995</v>
      </c>
    </row>
    <row r="35" spans="1:10">
      <c r="A35" s="43"/>
      <c r="B35" s="4">
        <f>D35/C35</f>
        <v>72678.338983050839</v>
      </c>
      <c r="C35" s="5">
        <v>2.95</v>
      </c>
      <c r="D35" s="5">
        <v>214401.1</v>
      </c>
      <c r="E35" s="5">
        <v>-13083.25</v>
      </c>
      <c r="F35" s="45"/>
      <c r="G35" s="45"/>
    </row>
    <row r="36" spans="1:10">
      <c r="A36" s="42" t="s">
        <v>40</v>
      </c>
      <c r="B36" s="4">
        <f t="shared" ref="B36:B41" si="0">D36/C36</f>
        <v>370.54006743128934</v>
      </c>
      <c r="C36" s="5">
        <v>1328.76</v>
      </c>
      <c r="D36" s="5">
        <v>492358.82</v>
      </c>
      <c r="E36" s="5"/>
      <c r="F36" s="44">
        <v>760394.33</v>
      </c>
      <c r="G36" s="44">
        <f t="shared" ref="G36" si="1">D36+D37+E36+E37-F36</f>
        <v>30643.199999999953</v>
      </c>
    </row>
    <row r="37" spans="1:10">
      <c r="A37" s="43"/>
      <c r="B37" s="4">
        <f t="shared" si="0"/>
        <v>200.25998642299041</v>
      </c>
      <c r="C37" s="5">
        <v>1502.54</v>
      </c>
      <c r="D37" s="5">
        <v>300898.64</v>
      </c>
      <c r="E37" s="5">
        <v>-2219.9299999999998</v>
      </c>
      <c r="F37" s="45"/>
      <c r="G37" s="45"/>
    </row>
    <row r="38" spans="1:10" ht="16.5" customHeight="1">
      <c r="A38" s="42" t="s">
        <v>178</v>
      </c>
      <c r="B38" s="4">
        <f t="shared" si="0"/>
        <v>6565.6543554006967</v>
      </c>
      <c r="C38" s="5">
        <v>14.35</v>
      </c>
      <c r="D38" s="5">
        <v>94217.14</v>
      </c>
      <c r="E38" s="5">
        <v>-1466.85</v>
      </c>
      <c r="F38" s="44">
        <v>184956.87</v>
      </c>
      <c r="G38" s="44">
        <f t="shared" ref="G38" si="2">D38+D39+E38+E39-F38</f>
        <v>6021.5799999999872</v>
      </c>
    </row>
    <row r="39" spans="1:10">
      <c r="A39" s="43"/>
      <c r="B39" s="4">
        <f t="shared" si="0"/>
        <v>6043.4806529625157</v>
      </c>
      <c r="C39" s="5">
        <v>16.54</v>
      </c>
      <c r="D39" s="5">
        <v>99959.17</v>
      </c>
      <c r="E39" s="5">
        <v>-1731.01</v>
      </c>
      <c r="F39" s="45"/>
      <c r="G39" s="45"/>
    </row>
    <row r="40" spans="1:10" ht="16.5" customHeight="1">
      <c r="A40" s="42" t="s">
        <v>179</v>
      </c>
      <c r="B40" s="4">
        <f t="shared" si="0"/>
        <v>6386.7803061646673</v>
      </c>
      <c r="C40" s="5">
        <v>24.17</v>
      </c>
      <c r="D40" s="5">
        <v>154368.48000000001</v>
      </c>
      <c r="E40" s="5">
        <v>-2470.4899999999998</v>
      </c>
      <c r="F40" s="44">
        <v>297503.31</v>
      </c>
      <c r="G40" s="44">
        <f t="shared" ref="G40" si="3">D40+D41+E40+E41-F40</f>
        <v>11590.650000000023</v>
      </c>
    </row>
    <row r="41" spans="1:10">
      <c r="A41" s="43"/>
      <c r="B41" s="4">
        <f t="shared" si="0"/>
        <v>5454.2353542234332</v>
      </c>
      <c r="C41" s="5">
        <v>29.36</v>
      </c>
      <c r="D41" s="5">
        <v>160136.35</v>
      </c>
      <c r="E41" s="5">
        <v>-2940.38</v>
      </c>
      <c r="F41" s="45"/>
      <c r="G41" s="45"/>
    </row>
    <row r="42" spans="1:10">
      <c r="A42" s="3" t="s">
        <v>70</v>
      </c>
      <c r="B42" s="4"/>
      <c r="C42" s="5"/>
      <c r="D42" s="5">
        <f>SUM(D34:D41)</f>
        <v>1690706.09</v>
      </c>
      <c r="E42" s="5">
        <f>SUM(E34:E41)</f>
        <v>-23908.350000000002</v>
      </c>
      <c r="F42" s="5">
        <f>SUM(F34:F41)</f>
        <v>1603615.94</v>
      </c>
      <c r="G42" s="5">
        <f>SUM(G34:G41)</f>
        <v>63181.799999999959</v>
      </c>
    </row>
    <row r="45" spans="1:10">
      <c r="A45" s="1" t="s">
        <v>7</v>
      </c>
    </row>
    <row r="47" spans="1:10" ht="64.5" customHeight="1">
      <c r="A47" s="8" t="s">
        <v>8</v>
      </c>
      <c r="B47" s="25" t="s">
        <v>9</v>
      </c>
      <c r="C47" s="26"/>
      <c r="D47" s="25" t="s">
        <v>10</v>
      </c>
      <c r="E47" s="26"/>
      <c r="F47" s="25" t="s">
        <v>11</v>
      </c>
      <c r="G47" s="26"/>
    </row>
    <row r="48" spans="1:10" ht="48.75" customHeight="1">
      <c r="A48" s="8">
        <v>1</v>
      </c>
      <c r="B48" s="27" t="s">
        <v>12</v>
      </c>
      <c r="C48" s="27"/>
      <c r="D48" s="28" t="s">
        <v>13</v>
      </c>
      <c r="E48" s="28"/>
      <c r="F48" s="29">
        <f>0.54*H4*D7</f>
        <v>27903.528000000006</v>
      </c>
      <c r="G48" s="29"/>
    </row>
    <row r="49" spans="1:7" ht="32.25" customHeight="1">
      <c r="A49" s="8">
        <v>2</v>
      </c>
      <c r="B49" s="27" t="s">
        <v>14</v>
      </c>
      <c r="C49" s="27"/>
      <c r="D49" s="28" t="s">
        <v>13</v>
      </c>
      <c r="E49" s="28"/>
      <c r="F49" s="29">
        <f>1.71*H4*D7</f>
        <v>88361.172000000006</v>
      </c>
      <c r="G49" s="29"/>
    </row>
    <row r="50" spans="1:7" ht="18.75" customHeight="1">
      <c r="A50" s="12">
        <v>3</v>
      </c>
      <c r="B50" s="27" t="s">
        <v>15</v>
      </c>
      <c r="C50" s="27"/>
      <c r="D50" s="28" t="s">
        <v>16</v>
      </c>
      <c r="E50" s="28"/>
      <c r="F50" s="29">
        <f>0.14833333333*H4*D7</f>
        <v>7664.8579998277573</v>
      </c>
      <c r="G50" s="29"/>
    </row>
    <row r="51" spans="1:7" ht="31.5" customHeight="1">
      <c r="A51" s="12">
        <v>4</v>
      </c>
      <c r="B51" s="27" t="s">
        <v>17</v>
      </c>
      <c r="C51" s="27"/>
      <c r="D51" s="28" t="s">
        <v>137</v>
      </c>
      <c r="E51" s="28"/>
      <c r="F51" s="29">
        <f>0.79*H4*C6</f>
        <v>41684.508000000009</v>
      </c>
      <c r="G51" s="29"/>
    </row>
    <row r="52" spans="1:7" ht="61.5" customHeight="1">
      <c r="A52" s="12">
        <v>5</v>
      </c>
      <c r="B52" s="27" t="s">
        <v>18</v>
      </c>
      <c r="C52" s="27"/>
      <c r="D52" s="28" t="s">
        <v>19</v>
      </c>
      <c r="E52" s="28"/>
      <c r="F52" s="29">
        <f>1.04*H4*C6</f>
        <v>54875.808000000005</v>
      </c>
      <c r="G52" s="29"/>
    </row>
    <row r="53" spans="1:7" ht="31.5" customHeight="1">
      <c r="A53" s="12">
        <v>6</v>
      </c>
      <c r="B53" s="27" t="s">
        <v>20</v>
      </c>
      <c r="C53" s="27"/>
      <c r="D53" s="28" t="s">
        <v>66</v>
      </c>
      <c r="E53" s="28"/>
      <c r="F53" s="29"/>
      <c r="G53" s="29"/>
    </row>
    <row r="54" spans="1:7" ht="30" customHeight="1">
      <c r="A54" s="12">
        <v>7</v>
      </c>
      <c r="B54" s="27" t="s">
        <v>21</v>
      </c>
      <c r="C54" s="27"/>
      <c r="D54" s="25" t="s">
        <v>66</v>
      </c>
      <c r="E54" s="26"/>
      <c r="F54" s="29">
        <f>2.20416666666*H4*D7</f>
        <v>113896.34499965551</v>
      </c>
      <c r="G54" s="29"/>
    </row>
    <row r="55" spans="1:7" ht="45.75" customHeight="1">
      <c r="A55" s="12">
        <v>8</v>
      </c>
      <c r="B55" s="27" t="s">
        <v>22</v>
      </c>
      <c r="C55" s="27"/>
      <c r="D55" s="25" t="s">
        <v>138</v>
      </c>
      <c r="E55" s="26"/>
      <c r="F55" s="29">
        <f>0.2525*H4*C6</f>
        <v>13323.213000000002</v>
      </c>
      <c r="G55" s="29"/>
    </row>
    <row r="56" spans="1:7" ht="33.75" customHeight="1">
      <c r="A56" s="8"/>
      <c r="B56" s="27" t="s">
        <v>23</v>
      </c>
      <c r="C56" s="27"/>
      <c r="D56" s="28"/>
      <c r="E56" s="28"/>
      <c r="F56" s="29">
        <f>SUM(F48:G55)</f>
        <v>347709.43199948326</v>
      </c>
      <c r="G56" s="29"/>
    </row>
    <row r="58" spans="1:7">
      <c r="A58" s="1" t="s">
        <v>24</v>
      </c>
    </row>
    <row r="60" spans="1:7" ht="48" customHeight="1">
      <c r="A60" s="8" t="s">
        <v>8</v>
      </c>
      <c r="B60" s="28" t="s">
        <v>25</v>
      </c>
      <c r="C60" s="28"/>
      <c r="D60" s="25" t="s">
        <v>26</v>
      </c>
      <c r="E60" s="26"/>
      <c r="F60" s="25" t="s">
        <v>27</v>
      </c>
      <c r="G60" s="26"/>
    </row>
    <row r="61" spans="1:7" ht="31.5" customHeight="1">
      <c r="A61" s="8">
        <v>1</v>
      </c>
      <c r="B61" s="32" t="s">
        <v>79</v>
      </c>
      <c r="C61" s="32"/>
      <c r="D61" s="21" t="s">
        <v>80</v>
      </c>
      <c r="E61" s="21"/>
      <c r="F61" s="19">
        <v>2472.41</v>
      </c>
      <c r="G61" s="20"/>
    </row>
    <row r="62" spans="1:7">
      <c r="A62" s="8">
        <v>2</v>
      </c>
      <c r="B62" s="32" t="s">
        <v>81</v>
      </c>
      <c r="C62" s="32"/>
      <c r="D62" s="21" t="s">
        <v>80</v>
      </c>
      <c r="E62" s="21"/>
      <c r="F62" s="19">
        <v>10588.62</v>
      </c>
      <c r="G62" s="20"/>
    </row>
    <row r="63" spans="1:7" ht="45.75" customHeight="1">
      <c r="A63" s="10">
        <v>3</v>
      </c>
      <c r="B63" s="32" t="s">
        <v>82</v>
      </c>
      <c r="C63" s="32"/>
      <c r="D63" s="21" t="s">
        <v>80</v>
      </c>
      <c r="E63" s="21"/>
      <c r="F63" s="19">
        <v>45.68</v>
      </c>
      <c r="G63" s="20"/>
    </row>
    <row r="64" spans="1:7" ht="17.25" customHeight="1">
      <c r="A64" s="10">
        <v>4</v>
      </c>
      <c r="B64" s="32" t="s">
        <v>102</v>
      </c>
      <c r="C64" s="32"/>
      <c r="D64" s="21" t="s">
        <v>83</v>
      </c>
      <c r="E64" s="21"/>
      <c r="F64" s="19">
        <v>50899</v>
      </c>
      <c r="G64" s="20"/>
    </row>
    <row r="65" spans="1:7">
      <c r="A65" s="10">
        <v>5</v>
      </c>
      <c r="B65" s="32" t="s">
        <v>84</v>
      </c>
      <c r="C65" s="32"/>
      <c r="D65" s="21" t="s">
        <v>83</v>
      </c>
      <c r="E65" s="21"/>
      <c r="F65" s="19">
        <v>2031.84</v>
      </c>
      <c r="G65" s="20"/>
    </row>
    <row r="66" spans="1:7" ht="32.25" customHeight="1">
      <c r="A66" s="10">
        <v>6</v>
      </c>
      <c r="B66" s="32" t="s">
        <v>85</v>
      </c>
      <c r="C66" s="32"/>
      <c r="D66" s="21" t="s">
        <v>83</v>
      </c>
      <c r="E66" s="21"/>
      <c r="F66" s="19">
        <v>5189.57</v>
      </c>
      <c r="G66" s="20"/>
    </row>
    <row r="67" spans="1:7" ht="33.75" customHeight="1">
      <c r="A67" s="10">
        <v>7</v>
      </c>
      <c r="B67" s="32" t="s">
        <v>86</v>
      </c>
      <c r="C67" s="32"/>
      <c r="D67" s="21" t="s">
        <v>83</v>
      </c>
      <c r="E67" s="21"/>
      <c r="F67" s="19">
        <v>4511.28</v>
      </c>
      <c r="G67" s="20"/>
    </row>
    <row r="68" spans="1:7">
      <c r="A68" s="10">
        <v>8</v>
      </c>
      <c r="B68" s="32" t="s">
        <v>87</v>
      </c>
      <c r="C68" s="32"/>
      <c r="D68" s="21" t="s">
        <v>83</v>
      </c>
      <c r="E68" s="21"/>
      <c r="F68" s="19">
        <v>397.87</v>
      </c>
      <c r="G68" s="20"/>
    </row>
    <row r="69" spans="1:7" ht="30.75" customHeight="1">
      <c r="A69" s="10">
        <v>9</v>
      </c>
      <c r="B69" s="32" t="s">
        <v>88</v>
      </c>
      <c r="C69" s="32"/>
      <c r="D69" s="21" t="s">
        <v>83</v>
      </c>
      <c r="E69" s="21"/>
      <c r="F69" s="19">
        <v>3044.88</v>
      </c>
      <c r="G69" s="20"/>
    </row>
    <row r="70" spans="1:7" ht="62.25" customHeight="1">
      <c r="A70" s="10">
        <v>10</v>
      </c>
      <c r="B70" s="32" t="s">
        <v>89</v>
      </c>
      <c r="C70" s="32"/>
      <c r="D70" s="21" t="s">
        <v>83</v>
      </c>
      <c r="E70" s="21"/>
      <c r="F70" s="19">
        <v>44.37</v>
      </c>
      <c r="G70" s="20"/>
    </row>
    <row r="71" spans="1:7" ht="30.75" customHeight="1">
      <c r="A71" s="10">
        <v>11</v>
      </c>
      <c r="B71" s="32" t="s">
        <v>90</v>
      </c>
      <c r="C71" s="32"/>
      <c r="D71" s="21" t="s">
        <v>83</v>
      </c>
      <c r="E71" s="21"/>
      <c r="F71" s="19">
        <v>73.81</v>
      </c>
      <c r="G71" s="20"/>
    </row>
    <row r="72" spans="1:7" ht="32.25" customHeight="1">
      <c r="A72" s="10">
        <v>12</v>
      </c>
      <c r="B72" s="32" t="s">
        <v>124</v>
      </c>
      <c r="C72" s="32"/>
      <c r="D72" s="21" t="s">
        <v>91</v>
      </c>
      <c r="E72" s="21"/>
      <c r="F72" s="19">
        <v>903</v>
      </c>
      <c r="G72" s="20"/>
    </row>
    <row r="73" spans="1:7" ht="49.5" customHeight="1">
      <c r="A73" s="10">
        <v>13</v>
      </c>
      <c r="B73" s="32" t="s">
        <v>92</v>
      </c>
      <c r="C73" s="32"/>
      <c r="D73" s="21" t="s">
        <v>91</v>
      </c>
      <c r="E73" s="21"/>
      <c r="F73" s="19">
        <v>39.39</v>
      </c>
      <c r="G73" s="20"/>
    </row>
    <row r="74" spans="1:7" ht="48.75" customHeight="1">
      <c r="A74" s="10">
        <v>14</v>
      </c>
      <c r="B74" s="32" t="s">
        <v>93</v>
      </c>
      <c r="C74" s="32"/>
      <c r="D74" s="21" t="s">
        <v>91</v>
      </c>
      <c r="E74" s="21"/>
      <c r="F74" s="19">
        <v>39.39</v>
      </c>
      <c r="G74" s="20"/>
    </row>
    <row r="75" spans="1:7" ht="30.75" customHeight="1">
      <c r="A75" s="10">
        <v>15</v>
      </c>
      <c r="B75" s="32" t="s">
        <v>94</v>
      </c>
      <c r="C75" s="32"/>
      <c r="D75" s="21" t="s">
        <v>91</v>
      </c>
      <c r="E75" s="21"/>
      <c r="F75" s="19">
        <v>3748.98</v>
      </c>
      <c r="G75" s="20"/>
    </row>
    <row r="76" spans="1:7" ht="33.75" customHeight="1">
      <c r="A76" s="10">
        <v>16</v>
      </c>
      <c r="B76" s="32" t="s">
        <v>95</v>
      </c>
      <c r="C76" s="32"/>
      <c r="D76" s="21" t="s">
        <v>91</v>
      </c>
      <c r="E76" s="21"/>
      <c r="F76" s="19">
        <v>6418.66</v>
      </c>
      <c r="G76" s="20"/>
    </row>
    <row r="77" spans="1:7">
      <c r="A77" s="10">
        <v>17</v>
      </c>
      <c r="B77" s="33" t="s">
        <v>96</v>
      </c>
      <c r="C77" s="34"/>
      <c r="D77" s="22" t="s">
        <v>91</v>
      </c>
      <c r="E77" s="23"/>
      <c r="F77" s="19">
        <v>1595.69</v>
      </c>
      <c r="G77" s="20"/>
    </row>
    <row r="78" spans="1:7" ht="32.25" customHeight="1">
      <c r="A78" s="10">
        <v>18</v>
      </c>
      <c r="B78" s="32" t="s">
        <v>97</v>
      </c>
      <c r="C78" s="32"/>
      <c r="D78" s="21" t="s">
        <v>91</v>
      </c>
      <c r="E78" s="21"/>
      <c r="F78" s="19">
        <v>2215.7199999999998</v>
      </c>
      <c r="G78" s="20"/>
    </row>
    <row r="79" spans="1:7" ht="32.25" customHeight="1">
      <c r="A79" s="10">
        <v>19</v>
      </c>
      <c r="B79" s="32" t="s">
        <v>98</v>
      </c>
      <c r="C79" s="32"/>
      <c r="D79" s="21" t="s">
        <v>91</v>
      </c>
      <c r="E79" s="21"/>
      <c r="F79" s="19">
        <v>2116.6999999999998</v>
      </c>
      <c r="G79" s="20"/>
    </row>
    <row r="80" spans="1:7" ht="46.5" customHeight="1">
      <c r="A80" s="10">
        <v>20</v>
      </c>
      <c r="B80" s="32" t="s">
        <v>100</v>
      </c>
      <c r="C80" s="32"/>
      <c r="D80" s="21" t="s">
        <v>99</v>
      </c>
      <c r="E80" s="21"/>
      <c r="F80" s="19">
        <v>26.24</v>
      </c>
      <c r="G80" s="20"/>
    </row>
    <row r="81" spans="1:7" ht="33" customHeight="1">
      <c r="A81" s="10">
        <v>21</v>
      </c>
      <c r="B81" s="32" t="s">
        <v>101</v>
      </c>
      <c r="C81" s="32"/>
      <c r="D81" s="21" t="s">
        <v>99</v>
      </c>
      <c r="E81" s="21"/>
      <c r="F81" s="19">
        <v>1490.76</v>
      </c>
      <c r="G81" s="20"/>
    </row>
    <row r="82" spans="1:7" ht="33" customHeight="1">
      <c r="A82" s="10">
        <v>22</v>
      </c>
      <c r="B82" s="32" t="s">
        <v>98</v>
      </c>
      <c r="C82" s="32"/>
      <c r="D82" s="21" t="s">
        <v>99</v>
      </c>
      <c r="E82" s="21"/>
      <c r="F82" s="19">
        <v>1273.58</v>
      </c>
      <c r="G82" s="20"/>
    </row>
    <row r="83" spans="1:7" ht="31.5" customHeight="1">
      <c r="A83" s="10">
        <v>23</v>
      </c>
      <c r="B83" s="32" t="s">
        <v>103</v>
      </c>
      <c r="C83" s="32"/>
      <c r="D83" s="21" t="s">
        <v>104</v>
      </c>
      <c r="E83" s="21"/>
      <c r="F83" s="19">
        <v>6920.72</v>
      </c>
      <c r="G83" s="20"/>
    </row>
    <row r="84" spans="1:7">
      <c r="A84" s="10">
        <v>24</v>
      </c>
      <c r="B84" s="32" t="s">
        <v>81</v>
      </c>
      <c r="C84" s="32"/>
      <c r="D84" s="21" t="s">
        <v>104</v>
      </c>
      <c r="E84" s="21"/>
      <c r="F84" s="19">
        <v>3478.49</v>
      </c>
      <c r="G84" s="20"/>
    </row>
    <row r="85" spans="1:7" ht="48" customHeight="1">
      <c r="A85" s="10">
        <v>25</v>
      </c>
      <c r="B85" s="32" t="s">
        <v>105</v>
      </c>
      <c r="C85" s="32"/>
      <c r="D85" s="21" t="s">
        <v>104</v>
      </c>
      <c r="E85" s="21"/>
      <c r="F85" s="19">
        <v>67.78</v>
      </c>
      <c r="G85" s="20"/>
    </row>
    <row r="86" spans="1:7" ht="48" customHeight="1">
      <c r="A86" s="10">
        <v>26</v>
      </c>
      <c r="B86" s="32" t="s">
        <v>107</v>
      </c>
      <c r="C86" s="32"/>
      <c r="D86" s="21" t="s">
        <v>106</v>
      </c>
      <c r="E86" s="21"/>
      <c r="F86" s="19">
        <v>25.2</v>
      </c>
      <c r="G86" s="20"/>
    </row>
    <row r="87" spans="1:7" ht="49.5" customHeight="1">
      <c r="A87" s="10">
        <v>27</v>
      </c>
      <c r="B87" s="32" t="s">
        <v>108</v>
      </c>
      <c r="C87" s="32"/>
      <c r="D87" s="21" t="s">
        <v>106</v>
      </c>
      <c r="E87" s="21"/>
      <c r="F87" s="19">
        <v>34.72</v>
      </c>
      <c r="G87" s="20"/>
    </row>
    <row r="88" spans="1:7" ht="50.25" customHeight="1">
      <c r="A88" s="10">
        <v>28</v>
      </c>
      <c r="B88" s="32" t="s">
        <v>109</v>
      </c>
      <c r="C88" s="32"/>
      <c r="D88" s="21" t="s">
        <v>106</v>
      </c>
      <c r="E88" s="21"/>
      <c r="F88" s="19">
        <v>25.2</v>
      </c>
      <c r="G88" s="20"/>
    </row>
    <row r="89" spans="1:7" ht="49.5" customHeight="1">
      <c r="A89" s="10">
        <v>29</v>
      </c>
      <c r="B89" s="32" t="s">
        <v>110</v>
      </c>
      <c r="C89" s="32"/>
      <c r="D89" s="21" t="s">
        <v>106</v>
      </c>
      <c r="E89" s="21"/>
      <c r="F89" s="19">
        <v>25.2</v>
      </c>
      <c r="G89" s="20"/>
    </row>
    <row r="90" spans="1:7" ht="31.5" customHeight="1">
      <c r="A90" s="10">
        <v>30</v>
      </c>
      <c r="B90" s="32" t="s">
        <v>111</v>
      </c>
      <c r="C90" s="32"/>
      <c r="D90" s="21" t="s">
        <v>106</v>
      </c>
      <c r="E90" s="21"/>
      <c r="F90" s="19">
        <v>3945.27</v>
      </c>
      <c r="G90" s="20"/>
    </row>
    <row r="91" spans="1:7" ht="31.5" customHeight="1">
      <c r="A91" s="10">
        <v>31</v>
      </c>
      <c r="B91" s="32" t="s">
        <v>112</v>
      </c>
      <c r="C91" s="32"/>
      <c r="D91" s="21" t="s">
        <v>106</v>
      </c>
      <c r="E91" s="21"/>
      <c r="F91" s="19">
        <v>2215.66</v>
      </c>
      <c r="G91" s="20"/>
    </row>
    <row r="92" spans="1:7" ht="30.75" customHeight="1">
      <c r="A92" s="10">
        <v>32</v>
      </c>
      <c r="B92" s="32" t="s">
        <v>103</v>
      </c>
      <c r="C92" s="32"/>
      <c r="D92" s="21" t="s">
        <v>106</v>
      </c>
      <c r="E92" s="21"/>
      <c r="F92" s="19">
        <v>4778.72</v>
      </c>
      <c r="G92" s="20"/>
    </row>
    <row r="93" spans="1:7">
      <c r="A93" s="10">
        <v>33</v>
      </c>
      <c r="B93" s="32" t="s">
        <v>113</v>
      </c>
      <c r="C93" s="32"/>
      <c r="D93" s="21" t="s">
        <v>106</v>
      </c>
      <c r="E93" s="21"/>
      <c r="F93" s="19">
        <v>2858.4</v>
      </c>
      <c r="G93" s="20"/>
    </row>
    <row r="94" spans="1:7" ht="15.75" customHeight="1">
      <c r="A94" s="10">
        <v>34</v>
      </c>
      <c r="B94" s="32" t="s">
        <v>114</v>
      </c>
      <c r="C94" s="32"/>
      <c r="D94" s="21" t="s">
        <v>106</v>
      </c>
      <c r="E94" s="21"/>
      <c r="F94" s="19">
        <v>3453.81</v>
      </c>
      <c r="G94" s="20"/>
    </row>
    <row r="95" spans="1:7" ht="47.25" customHeight="1">
      <c r="A95" s="10">
        <v>35</v>
      </c>
      <c r="B95" s="32" t="s">
        <v>115</v>
      </c>
      <c r="C95" s="32"/>
      <c r="D95" s="21" t="s">
        <v>116</v>
      </c>
      <c r="E95" s="21"/>
      <c r="F95" s="19">
        <v>26.12</v>
      </c>
      <c r="G95" s="20"/>
    </row>
    <row r="96" spans="1:7" ht="32.25" customHeight="1">
      <c r="A96" s="10">
        <v>36</v>
      </c>
      <c r="B96" s="32" t="s">
        <v>117</v>
      </c>
      <c r="C96" s="32"/>
      <c r="D96" s="21" t="s">
        <v>116</v>
      </c>
      <c r="E96" s="21"/>
      <c r="F96" s="19">
        <v>1665.94</v>
      </c>
      <c r="G96" s="20"/>
    </row>
    <row r="97" spans="1:7" ht="30.75" customHeight="1">
      <c r="A97" s="10">
        <v>37</v>
      </c>
      <c r="B97" s="32" t="s">
        <v>118</v>
      </c>
      <c r="C97" s="32"/>
      <c r="D97" s="21" t="s">
        <v>116</v>
      </c>
      <c r="E97" s="21"/>
      <c r="F97" s="19">
        <v>3330.45</v>
      </c>
      <c r="G97" s="20"/>
    </row>
    <row r="98" spans="1:7">
      <c r="A98" s="10">
        <v>38</v>
      </c>
      <c r="B98" s="32" t="s">
        <v>119</v>
      </c>
      <c r="C98" s="32"/>
      <c r="D98" s="21" t="s">
        <v>116</v>
      </c>
      <c r="E98" s="21"/>
      <c r="F98" s="19">
        <v>3449.54</v>
      </c>
      <c r="G98" s="20"/>
    </row>
    <row r="99" spans="1:7" ht="47.25" customHeight="1">
      <c r="A99" s="10">
        <v>39</v>
      </c>
      <c r="B99" s="32" t="s">
        <v>120</v>
      </c>
      <c r="C99" s="32"/>
      <c r="D99" s="21" t="s">
        <v>121</v>
      </c>
      <c r="E99" s="21"/>
      <c r="F99" s="19">
        <v>37.549999999999997</v>
      </c>
      <c r="G99" s="20"/>
    </row>
    <row r="100" spans="1:7" ht="48.75" customHeight="1">
      <c r="A100" s="10">
        <v>40</v>
      </c>
      <c r="B100" s="32" t="s">
        <v>122</v>
      </c>
      <c r="C100" s="32"/>
      <c r="D100" s="21" t="s">
        <v>121</v>
      </c>
      <c r="E100" s="21"/>
      <c r="F100" s="19">
        <v>37.549999999999997</v>
      </c>
      <c r="G100" s="20"/>
    </row>
    <row r="101" spans="1:7" ht="31.5" customHeight="1">
      <c r="A101" s="10">
        <v>41</v>
      </c>
      <c r="B101" s="32" t="s">
        <v>123</v>
      </c>
      <c r="C101" s="32"/>
      <c r="D101" s="21" t="s">
        <v>121</v>
      </c>
      <c r="E101" s="21"/>
      <c r="F101" s="19">
        <v>944.18</v>
      </c>
      <c r="G101" s="20"/>
    </row>
    <row r="102" spans="1:7" ht="47.25" customHeight="1">
      <c r="A102" s="15">
        <v>42</v>
      </c>
      <c r="B102" s="32" t="s">
        <v>171</v>
      </c>
      <c r="C102" s="32"/>
      <c r="D102" s="21" t="s">
        <v>121</v>
      </c>
      <c r="E102" s="21"/>
      <c r="F102" s="19">
        <v>1904.25</v>
      </c>
      <c r="G102" s="20"/>
    </row>
    <row r="103" spans="1:7" ht="47.25" customHeight="1">
      <c r="A103" s="15">
        <v>43</v>
      </c>
      <c r="B103" s="32" t="s">
        <v>125</v>
      </c>
      <c r="C103" s="32"/>
      <c r="D103" s="21" t="s">
        <v>126</v>
      </c>
      <c r="E103" s="21"/>
      <c r="F103" s="19">
        <v>34.729999999999997</v>
      </c>
      <c r="G103" s="20"/>
    </row>
    <row r="104" spans="1:7" ht="50.25" customHeight="1">
      <c r="A104" s="15">
        <v>44</v>
      </c>
      <c r="B104" s="32" t="s">
        <v>127</v>
      </c>
      <c r="C104" s="32"/>
      <c r="D104" s="21" t="s">
        <v>126</v>
      </c>
      <c r="E104" s="21"/>
      <c r="F104" s="19">
        <v>34.729999999999997</v>
      </c>
      <c r="G104" s="20"/>
    </row>
    <row r="105" spans="1:7" ht="47.25" customHeight="1">
      <c r="A105" s="15">
        <v>45</v>
      </c>
      <c r="B105" s="32" t="s">
        <v>128</v>
      </c>
      <c r="C105" s="32"/>
      <c r="D105" s="21" t="s">
        <v>126</v>
      </c>
      <c r="E105" s="21"/>
      <c r="F105" s="19">
        <v>25.21</v>
      </c>
      <c r="G105" s="20"/>
    </row>
    <row r="106" spans="1:7" ht="32.25" customHeight="1">
      <c r="A106" s="15">
        <v>46</v>
      </c>
      <c r="B106" s="32" t="s">
        <v>129</v>
      </c>
      <c r="C106" s="32"/>
      <c r="D106" s="21" t="s">
        <v>126</v>
      </c>
      <c r="E106" s="21"/>
      <c r="F106" s="19">
        <v>4282</v>
      </c>
      <c r="G106" s="20"/>
    </row>
    <row r="107" spans="1:7">
      <c r="A107" s="15">
        <v>47</v>
      </c>
      <c r="B107" s="32" t="s">
        <v>130</v>
      </c>
      <c r="C107" s="32"/>
      <c r="D107" s="21" t="s">
        <v>126</v>
      </c>
      <c r="E107" s="21"/>
      <c r="F107" s="19">
        <v>2779</v>
      </c>
      <c r="G107" s="20"/>
    </row>
    <row r="108" spans="1:7" ht="18" customHeight="1">
      <c r="A108" s="15">
        <v>48</v>
      </c>
      <c r="B108" s="32" t="s">
        <v>87</v>
      </c>
      <c r="C108" s="32"/>
      <c r="D108" s="21" t="s">
        <v>126</v>
      </c>
      <c r="E108" s="21"/>
      <c r="F108" s="19">
        <v>1041.68</v>
      </c>
      <c r="G108" s="20"/>
    </row>
    <row r="109" spans="1:7" ht="47.25" customHeight="1">
      <c r="A109" s="15">
        <v>49</v>
      </c>
      <c r="B109" s="32" t="s">
        <v>131</v>
      </c>
      <c r="C109" s="32"/>
      <c r="D109" s="21" t="s">
        <v>126</v>
      </c>
      <c r="E109" s="21"/>
      <c r="F109" s="19">
        <v>1708.44</v>
      </c>
      <c r="G109" s="20"/>
    </row>
    <row r="110" spans="1:7" ht="48.75" customHeight="1">
      <c r="A110" s="15">
        <v>50</v>
      </c>
      <c r="B110" s="32" t="s">
        <v>132</v>
      </c>
      <c r="C110" s="32"/>
      <c r="D110" s="21" t="s">
        <v>133</v>
      </c>
      <c r="E110" s="21"/>
      <c r="F110" s="19">
        <v>39.18</v>
      </c>
      <c r="G110" s="20"/>
    </row>
    <row r="111" spans="1:7">
      <c r="A111" s="15">
        <v>51</v>
      </c>
      <c r="B111" s="32" t="s">
        <v>134</v>
      </c>
      <c r="C111" s="32"/>
      <c r="D111" s="21" t="s">
        <v>133</v>
      </c>
      <c r="E111" s="21"/>
      <c r="F111" s="19">
        <v>1590.17</v>
      </c>
      <c r="G111" s="20"/>
    </row>
    <row r="112" spans="1:7">
      <c r="A112" s="15">
        <v>52</v>
      </c>
      <c r="B112" s="32" t="s">
        <v>135</v>
      </c>
      <c r="C112" s="32"/>
      <c r="D112" s="21" t="s">
        <v>133</v>
      </c>
      <c r="E112" s="21"/>
      <c r="F112" s="19">
        <v>1485.42</v>
      </c>
      <c r="G112" s="20"/>
    </row>
    <row r="113" spans="1:7" ht="47.25" customHeight="1">
      <c r="A113" s="15">
        <v>53</v>
      </c>
      <c r="B113" s="32" t="s">
        <v>136</v>
      </c>
      <c r="C113" s="32"/>
      <c r="D113" s="21" t="s">
        <v>133</v>
      </c>
      <c r="E113" s="21"/>
      <c r="F113" s="19">
        <v>912.31</v>
      </c>
      <c r="G113" s="20"/>
    </row>
    <row r="114" spans="1:7">
      <c r="A114" s="15">
        <v>54</v>
      </c>
      <c r="B114" s="32" t="s">
        <v>102</v>
      </c>
      <c r="C114" s="32"/>
      <c r="D114" s="21" t="s">
        <v>167</v>
      </c>
      <c r="E114" s="21"/>
      <c r="F114" s="19">
        <v>54315</v>
      </c>
      <c r="G114" s="20"/>
    </row>
    <row r="115" spans="1:7" ht="48" customHeight="1">
      <c r="A115" s="15">
        <v>55</v>
      </c>
      <c r="B115" s="32" t="s">
        <v>168</v>
      </c>
      <c r="C115" s="32"/>
      <c r="D115" s="21" t="s">
        <v>167</v>
      </c>
      <c r="E115" s="21"/>
      <c r="F115" s="19">
        <v>58.09</v>
      </c>
      <c r="G115" s="20"/>
    </row>
    <row r="116" spans="1:7" ht="48.75" customHeight="1">
      <c r="A116" s="15">
        <v>56</v>
      </c>
      <c r="B116" s="32" t="s">
        <v>169</v>
      </c>
      <c r="C116" s="32"/>
      <c r="D116" s="21" t="s">
        <v>167</v>
      </c>
      <c r="E116" s="21"/>
      <c r="F116" s="19">
        <v>45.21</v>
      </c>
      <c r="G116" s="20"/>
    </row>
    <row r="117" spans="1:7">
      <c r="A117" s="15">
        <v>57</v>
      </c>
      <c r="B117" s="32" t="s">
        <v>170</v>
      </c>
      <c r="C117" s="32"/>
      <c r="D117" s="21" t="s">
        <v>167</v>
      </c>
      <c r="E117" s="21"/>
      <c r="F117" s="19">
        <v>1186.46</v>
      </c>
      <c r="G117" s="20"/>
    </row>
    <row r="118" spans="1:7" ht="48.75" customHeight="1">
      <c r="A118" s="8"/>
      <c r="B118" s="40" t="s">
        <v>72</v>
      </c>
      <c r="C118" s="41"/>
      <c r="D118" s="25"/>
      <c r="E118" s="26"/>
      <c r="F118" s="38">
        <f>SUM(F61:G117)</f>
        <v>207929.81999999998</v>
      </c>
      <c r="G118" s="26"/>
    </row>
    <row r="120" spans="1:7">
      <c r="A120" s="1" t="s">
        <v>28</v>
      </c>
      <c r="D120" s="6">
        <f>2.1*H4*C6</f>
        <v>110806.92000000003</v>
      </c>
      <c r="E120" s="1" t="s">
        <v>29</v>
      </c>
    </row>
    <row r="121" spans="1:7">
      <c r="A121" s="1" t="s">
        <v>30</v>
      </c>
      <c r="D121" s="6">
        <f>F128*5.3%</f>
        <v>33676.093999999997</v>
      </c>
      <c r="E121" s="1" t="s">
        <v>29</v>
      </c>
    </row>
    <row r="123" spans="1:7">
      <c r="A123" s="1" t="s">
        <v>43</v>
      </c>
    </row>
    <row r="124" spans="1:7">
      <c r="A124" s="1" t="s">
        <v>74</v>
      </c>
    </row>
    <row r="125" spans="1:7">
      <c r="B125" s="1" t="s">
        <v>42</v>
      </c>
      <c r="F125" s="6">
        <v>661819.49</v>
      </c>
      <c r="G125" s="1" t="s">
        <v>29</v>
      </c>
    </row>
    <row r="126" spans="1:7">
      <c r="F126" s="6"/>
    </row>
    <row r="127" spans="1:7">
      <c r="A127" s="1" t="s">
        <v>31</v>
      </c>
    </row>
    <row r="128" spans="1:7">
      <c r="B128" s="1" t="s">
        <v>76</v>
      </c>
      <c r="F128" s="6">
        <v>635398</v>
      </c>
      <c r="G128" s="1" t="s">
        <v>29</v>
      </c>
    </row>
    <row r="129" spans="1:7">
      <c r="F129" s="6"/>
    </row>
    <row r="130" spans="1:7">
      <c r="A130" s="1" t="s">
        <v>180</v>
      </c>
      <c r="D130" s="6"/>
    </row>
    <row r="131" spans="1:7">
      <c r="A131" s="1" t="s">
        <v>77</v>
      </c>
      <c r="D131" s="6"/>
      <c r="F131" s="6">
        <v>26421.49</v>
      </c>
      <c r="G131" s="1" t="s">
        <v>29</v>
      </c>
    </row>
    <row r="132" spans="1:7">
      <c r="D132" s="6"/>
      <c r="F132" s="6"/>
    </row>
    <row r="133" spans="1:7">
      <c r="A133" s="1" t="s">
        <v>181</v>
      </c>
      <c r="D133" s="6"/>
    </row>
    <row r="134" spans="1:7">
      <c r="A134" s="1" t="s">
        <v>182</v>
      </c>
      <c r="D134" s="6"/>
      <c r="F134" s="6">
        <v>63181.8</v>
      </c>
      <c r="G134" s="1" t="s">
        <v>29</v>
      </c>
    </row>
    <row r="136" spans="1:7">
      <c r="A136" s="1" t="s">
        <v>75</v>
      </c>
    </row>
    <row r="137" spans="1:7">
      <c r="B137" s="1" t="s">
        <v>41</v>
      </c>
      <c r="F137" s="6">
        <f>F56+F118+D120</f>
        <v>666446.17199948325</v>
      </c>
      <c r="G137" s="1" t="s">
        <v>29</v>
      </c>
    </row>
    <row r="139" spans="1:7">
      <c r="A139" s="1" t="s">
        <v>32</v>
      </c>
    </row>
    <row r="140" spans="1:7" ht="30" customHeight="1"/>
    <row r="141" spans="1:7" ht="27.75" customHeight="1">
      <c r="A141" s="7" t="s">
        <v>33</v>
      </c>
      <c r="B141" s="39" t="s">
        <v>34</v>
      </c>
      <c r="C141" s="39"/>
      <c r="D141" s="7" t="s">
        <v>35</v>
      </c>
      <c r="E141" s="39" t="s">
        <v>36</v>
      </c>
      <c r="F141" s="39"/>
      <c r="G141" s="7" t="s">
        <v>37</v>
      </c>
    </row>
    <row r="142" spans="1:7" ht="27.75" customHeight="1">
      <c r="A142" s="35" t="s">
        <v>38</v>
      </c>
      <c r="B142" s="36" t="s">
        <v>56</v>
      </c>
      <c r="C142" s="36"/>
      <c r="D142" s="9">
        <v>11</v>
      </c>
      <c r="E142" s="36" t="s">
        <v>58</v>
      </c>
      <c r="F142" s="36"/>
      <c r="G142" s="9">
        <v>10</v>
      </c>
    </row>
    <row r="143" spans="1:7" ht="28.5" customHeight="1">
      <c r="A143" s="35"/>
      <c r="B143" s="36" t="s">
        <v>44</v>
      </c>
      <c r="C143" s="36"/>
      <c r="D143" s="9">
        <v>8</v>
      </c>
      <c r="E143" s="36" t="s">
        <v>58</v>
      </c>
      <c r="F143" s="36"/>
      <c r="G143" s="9">
        <v>7</v>
      </c>
    </row>
    <row r="144" spans="1:7" ht="40.5" customHeight="1">
      <c r="A144" s="35"/>
      <c r="B144" s="36" t="s">
        <v>45</v>
      </c>
      <c r="C144" s="36"/>
      <c r="D144" s="9"/>
      <c r="E144" s="36" t="s">
        <v>58</v>
      </c>
      <c r="F144" s="36"/>
      <c r="G144" s="9"/>
    </row>
    <row r="145" spans="1:7" ht="63.75" customHeight="1">
      <c r="A145" s="9" t="s">
        <v>46</v>
      </c>
      <c r="B145" s="36" t="s">
        <v>47</v>
      </c>
      <c r="C145" s="36"/>
      <c r="D145" s="9"/>
      <c r="E145" s="36" t="s">
        <v>59</v>
      </c>
      <c r="F145" s="36"/>
      <c r="G145" s="9"/>
    </row>
    <row r="146" spans="1:7" ht="28.5" customHeight="1">
      <c r="A146" s="35" t="s">
        <v>48</v>
      </c>
      <c r="B146" s="36" t="s">
        <v>57</v>
      </c>
      <c r="C146" s="36"/>
      <c r="D146" s="9">
        <v>14</v>
      </c>
      <c r="E146" s="36" t="s">
        <v>60</v>
      </c>
      <c r="F146" s="36"/>
      <c r="G146" s="9">
        <v>14</v>
      </c>
    </row>
    <row r="147" spans="1:7" ht="54.75" customHeight="1">
      <c r="A147" s="35"/>
      <c r="B147" s="36" t="s">
        <v>49</v>
      </c>
      <c r="C147" s="36"/>
      <c r="D147" s="9"/>
      <c r="E147" s="36" t="s">
        <v>61</v>
      </c>
      <c r="F147" s="36"/>
      <c r="G147" s="9"/>
    </row>
    <row r="148" spans="1:7" ht="27" customHeight="1">
      <c r="A148" s="35"/>
      <c r="B148" s="36" t="s">
        <v>53</v>
      </c>
      <c r="C148" s="36"/>
      <c r="D148" s="9">
        <v>24</v>
      </c>
      <c r="E148" s="36" t="s">
        <v>62</v>
      </c>
      <c r="F148" s="36"/>
      <c r="G148" s="9">
        <v>24</v>
      </c>
    </row>
    <row r="149" spans="1:7" ht="39" customHeight="1">
      <c r="A149" s="35"/>
      <c r="B149" s="36" t="s">
        <v>54</v>
      </c>
      <c r="C149" s="36"/>
      <c r="D149" s="9">
        <v>1</v>
      </c>
      <c r="E149" s="36" t="s">
        <v>63</v>
      </c>
      <c r="F149" s="36"/>
      <c r="G149" s="9">
        <v>1</v>
      </c>
    </row>
    <row r="150" spans="1:7" ht="25.5" customHeight="1">
      <c r="A150" s="35"/>
      <c r="B150" s="36" t="s">
        <v>55</v>
      </c>
      <c r="C150" s="36"/>
      <c r="D150" s="9"/>
      <c r="E150" s="36" t="s">
        <v>64</v>
      </c>
      <c r="F150" s="36"/>
      <c r="G150" s="9"/>
    </row>
    <row r="151" spans="1:7">
      <c r="A151" s="35"/>
      <c r="B151" s="36" t="s">
        <v>50</v>
      </c>
      <c r="C151" s="36"/>
      <c r="D151" s="9"/>
      <c r="E151" s="36" t="s">
        <v>65</v>
      </c>
      <c r="F151" s="36"/>
      <c r="G151" s="9"/>
    </row>
    <row r="152" spans="1:7">
      <c r="A152" s="35"/>
      <c r="B152" s="36" t="s">
        <v>51</v>
      </c>
      <c r="C152" s="36"/>
      <c r="D152" s="9">
        <v>1</v>
      </c>
      <c r="E152" s="36" t="s">
        <v>60</v>
      </c>
      <c r="F152" s="36"/>
      <c r="G152" s="9">
        <v>1</v>
      </c>
    </row>
    <row r="153" spans="1:7">
      <c r="A153" s="35"/>
      <c r="B153" s="36" t="s">
        <v>52</v>
      </c>
      <c r="C153" s="36"/>
      <c r="D153" s="9">
        <v>4</v>
      </c>
      <c r="E153" s="36"/>
      <c r="F153" s="36"/>
      <c r="G153" s="9">
        <v>4</v>
      </c>
    </row>
    <row r="156" spans="1:7">
      <c r="A156" s="1" t="s">
        <v>68</v>
      </c>
      <c r="F156" s="1" t="s">
        <v>67</v>
      </c>
    </row>
    <row r="158" spans="1:7">
      <c r="A158" s="1" t="s">
        <v>71</v>
      </c>
      <c r="F15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66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23:B23"/>
    <mergeCell ref="C23:D23"/>
    <mergeCell ref="E23:F23"/>
    <mergeCell ref="C24:D24"/>
    <mergeCell ref="E24:F24"/>
    <mergeCell ref="C25:D25"/>
    <mergeCell ref="E25:F25"/>
    <mergeCell ref="B145:C145"/>
    <mergeCell ref="E145:F145"/>
    <mergeCell ref="F118:G118"/>
    <mergeCell ref="B141:C141"/>
    <mergeCell ref="E141:F141"/>
    <mergeCell ref="A142:A144"/>
    <mergeCell ref="B142:C142"/>
    <mergeCell ref="E142:F142"/>
    <mergeCell ref="B143:C143"/>
    <mergeCell ref="E143:F143"/>
    <mergeCell ref="B144:C144"/>
    <mergeCell ref="E144:F144"/>
    <mergeCell ref="B118:C118"/>
    <mergeCell ref="D118:E118"/>
    <mergeCell ref="B114:C114"/>
    <mergeCell ref="B115:C115"/>
    <mergeCell ref="B116:C116"/>
    <mergeCell ref="B117:C117"/>
    <mergeCell ref="A146:A153"/>
    <mergeCell ref="B146:C146"/>
    <mergeCell ref="E146:F146"/>
    <mergeCell ref="B147:C147"/>
    <mergeCell ref="E147:F147"/>
    <mergeCell ref="B148:C148"/>
    <mergeCell ref="E148:F148"/>
    <mergeCell ref="B152:C152"/>
    <mergeCell ref="E152:F152"/>
    <mergeCell ref="B153:C153"/>
    <mergeCell ref="E153:F153"/>
    <mergeCell ref="B149:C149"/>
    <mergeCell ref="E149:F149"/>
    <mergeCell ref="B150:C150"/>
    <mergeCell ref="E150:F150"/>
    <mergeCell ref="B151:C151"/>
    <mergeCell ref="E151:F151"/>
    <mergeCell ref="B108:C10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99:C99"/>
    <mergeCell ref="B100:C100"/>
    <mergeCell ref="B101:C101"/>
    <mergeCell ref="B102:C102"/>
    <mergeCell ref="B103:C103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D73:E73"/>
    <mergeCell ref="D74:E7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9:E99"/>
    <mergeCell ref="D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14:E114"/>
    <mergeCell ref="D115:E115"/>
    <mergeCell ref="D116:E116"/>
    <mergeCell ref="D117:E117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F73:G73"/>
    <mergeCell ref="F74:G74"/>
    <mergeCell ref="F75:G75"/>
    <mergeCell ref="F76:G76"/>
    <mergeCell ref="F77:G77"/>
    <mergeCell ref="F78:G78"/>
    <mergeCell ref="F79:G79"/>
    <mergeCell ref="F80:G8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9:G99"/>
    <mergeCell ref="F100:G100"/>
    <mergeCell ref="F101:G101"/>
    <mergeCell ref="F102:G102"/>
    <mergeCell ref="F103:G103"/>
    <mergeCell ref="F104:G104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114:G114"/>
    <mergeCell ref="F115:G115"/>
    <mergeCell ref="F116:G116"/>
    <mergeCell ref="F117:G117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2014-03-02T04:11:42Z</dcterms:modified>
</cp:coreProperties>
</file>