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182" i="11"/>
  <c r="F58"/>
  <c r="F54"/>
  <c r="F53"/>
  <c r="F52"/>
  <c r="F193"/>
  <c r="F190"/>
  <c r="F187"/>
  <c r="G44"/>
  <c r="G42"/>
  <c r="G40"/>
  <c r="G38"/>
  <c r="G36"/>
  <c r="F46"/>
  <c r="E46"/>
  <c r="D46"/>
  <c r="B45"/>
  <c r="B44"/>
  <c r="B43"/>
  <c r="B42"/>
  <c r="B41"/>
  <c r="B40"/>
  <c r="B39"/>
  <c r="B38"/>
  <c r="B37"/>
  <c r="B36"/>
  <c r="F180"/>
  <c r="C6"/>
  <c r="F56" s="1"/>
  <c r="G46" l="1"/>
  <c r="F59"/>
  <c r="F60" s="1"/>
  <c r="F199" s="1"/>
  <c r="F55"/>
  <c r="D183"/>
</calcChain>
</file>

<file path=xl/sharedStrings.xml><?xml version="1.0" encoding="utf-8"?>
<sst xmlns="http://schemas.openxmlformats.org/spreadsheetml/2006/main" count="373" uniqueCount="224">
  <si>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</si>
  <si>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</si>
  <si>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</si>
  <si>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</si>
  <si>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</si>
  <si>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</si>
  <si>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</si>
  <si>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</si>
  <si>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</si>
  <si>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</si>
  <si>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</si>
  <si>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</si>
  <si>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</si>
  <si>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</si>
  <si>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</si>
  <si>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</si>
  <si>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</si>
  <si>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</si>
  <si>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</si>
  <si>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</si>
  <si>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</si>
  <si>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</si>
  <si>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</si>
  <si>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</si>
  <si>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</si>
  <si>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</si>
  <si>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</si>
  <si>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</si>
  <si>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</si>
  <si>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</si>
  <si>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</si>
  <si>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</si>
  <si>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</si>
  <si>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</si>
  <si>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</si>
  <si>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</si>
  <si>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</si>
  <si>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</si>
  <si>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</si>
  <si>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</si>
  <si>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</si>
  <si>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</si>
  <si>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</si>
  <si>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</si>
  <si>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</si>
  <si>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</si>
  <si>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</si>
  <si>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</si>
  <si>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</si>
  <si>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</si>
  <si>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</si>
  <si>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</si>
  <si>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</si>
  <si>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</si>
  <si>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</si>
  <si>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</si>
  <si>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</si>
  <si>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</si>
  <si>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</si>
  <si>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</si>
  <si>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</si>
  <si>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</si>
  <si>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</si>
  <si>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</si>
  <si>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</si>
  <si>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</si>
  <si>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</si>
  <si>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</si>
  <si>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</si>
  <si>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</si>
  <si>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</si>
  <si>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</si>
  <si>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</si>
  <si>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</si>
  <si>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</si>
  <si>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</si>
  <si>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</si>
  <si>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</si>
  <si>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7 по улице 9 Пятилетки </t>
  </si>
  <si>
    <t>подвал замена задвижки ХВ</t>
  </si>
  <si>
    <t>Январь</t>
  </si>
  <si>
    <t>прочистка засора канализации</t>
  </si>
  <si>
    <t>подвал ремонт лежака ХВ,замена задвижки ХВ</t>
  </si>
  <si>
    <t>подвал ремонт стояка отопления,замена 2-х задвижек</t>
  </si>
  <si>
    <t>подвал прочистка стояка и лежака канализации</t>
  </si>
  <si>
    <t>кв.129,133 наладка стояков отопления,сброс воздуха</t>
  </si>
  <si>
    <t>кв.138 ремонт стояков отолпния</t>
  </si>
  <si>
    <t>подвал прочистка лежака канализации</t>
  </si>
  <si>
    <t>кв.90 ремонт стояка отопления</t>
  </si>
  <si>
    <t>подвал замена вентилей на стояках отопления</t>
  </si>
  <si>
    <t>Февраль</t>
  </si>
  <si>
    <t>подвал замена стояка канализации</t>
  </si>
  <si>
    <t>подвал прочистка засора канализации</t>
  </si>
  <si>
    <t>кв.25 замена подводки отопления</t>
  </si>
  <si>
    <t>кв.48 ремонт стояка ГВС</t>
  </si>
  <si>
    <t>кв.78 прочистка засора стояка канализации</t>
  </si>
  <si>
    <t>ремонт уличного освещения</t>
  </si>
  <si>
    <t>кв.87 регистрация счетчика ХВ и ГВС в кол-ве 4 шт.,установка пломб</t>
  </si>
  <si>
    <t>Март</t>
  </si>
  <si>
    <t>кв.142 регистрация счетчика ХВ и ГВС в кол-ве 2 шт.,установка пломб в кол-ве 2 шт.</t>
  </si>
  <si>
    <t>кв.153 регистрация счетчика ХВ и ГВС,установка пломб в кол-ве 4 шт.</t>
  </si>
  <si>
    <t>Замена лежака ХВС</t>
  </si>
  <si>
    <t>Замена лежака канализации</t>
  </si>
  <si>
    <t xml:space="preserve">подва замена врезки ХВ </t>
  </si>
  <si>
    <t xml:space="preserve">подвал ремонт стояка отопления,замена спускников на стояке </t>
  </si>
  <si>
    <t>ремонт освещения подвалов</t>
  </si>
  <si>
    <t>кв.120 ремонт стояка ГВС</t>
  </si>
  <si>
    <t>Апрель</t>
  </si>
  <si>
    <t>кв.14 замена стояка канализации</t>
  </si>
  <si>
    <t>кв.153 ремонт стояка ГВС</t>
  </si>
  <si>
    <t>подвал закрытие задвижек для гидровлических испытаний отопления</t>
  </si>
  <si>
    <t>Май</t>
  </si>
  <si>
    <t>под.№9 подвал вывод трубы для полива</t>
  </si>
  <si>
    <t xml:space="preserve">подвал вывод трубы для полива </t>
  </si>
  <si>
    <t>кв.139 замена стояка канализации</t>
  </si>
  <si>
    <t>ремонт силовых сборок</t>
  </si>
  <si>
    <t>кв.11 регистрация счетчиков ХВ и ГВС,установка пломб в кол-ве 4 шт.</t>
  </si>
  <si>
    <t>кв.27 регистрация счетчиков ХВ и ГВС,установка пломб в кол-ве 4 шт.</t>
  </si>
  <si>
    <t>подвал прочистка засора лежака канализации</t>
  </si>
  <si>
    <t>Июнь</t>
  </si>
  <si>
    <t>кв.153 ремонт стояка канализации</t>
  </si>
  <si>
    <t>кв.64 регистрация счетчиков ХВ и ГВС,установка пломб в кол-ве 4 шт.</t>
  </si>
  <si>
    <t>монтаж освещения</t>
  </si>
  <si>
    <t>Июль</t>
  </si>
  <si>
    <t>демонтаж кабеля</t>
  </si>
  <si>
    <t>под.№1 демонтаж кабеля</t>
  </si>
  <si>
    <t>подвал замена 2-х стояков отопления</t>
  </si>
  <si>
    <t>подвал прочитска лежака канализации</t>
  </si>
  <si>
    <t>кв.137 установка спускника на стояке отопления</t>
  </si>
  <si>
    <t>Август</t>
  </si>
  <si>
    <t>кв.145 регистрация счетчика ХВ и ГВС,установка пломб в кол-ве 2 шт.</t>
  </si>
  <si>
    <t>подвал прочитска лежака и стояка канализации</t>
  </si>
  <si>
    <t>кв.124 замена стояка канализации</t>
  </si>
  <si>
    <t>кв.140,подвал замена стояка канализации</t>
  </si>
  <si>
    <t>Сентябрь</t>
  </si>
  <si>
    <t>кв.126 регистрация счетчика ХВ и ГВС,установка пломб в кол-ве 2 шт.</t>
  </si>
  <si>
    <t>кв.46 регистрация счетчиков ХВ и ГВС,установка пломб в кол-ве 4 шт.</t>
  </si>
  <si>
    <t>кв.65 регистрация счетчиков ХВ и ГВС,установка пломб в кол-ве 4 шт.</t>
  </si>
  <si>
    <t>ремонт освещения в подъезде</t>
  </si>
  <si>
    <t>ремонт щита этажного</t>
  </si>
  <si>
    <t>ремонт силовой сборки в подъезде</t>
  </si>
  <si>
    <t>заполнение системы отопления</t>
  </si>
  <si>
    <t>подвал наладка стояков ГВС,сброс воздуха</t>
  </si>
  <si>
    <t>кв.15 ремонт ГВС</t>
  </si>
  <si>
    <t>остекление,закрепление накрывных на парапете</t>
  </si>
  <si>
    <t xml:space="preserve">очистка крыши от снега </t>
  </si>
  <si>
    <t>ремонт выходного люка на чердак,установка запорного устройства</t>
  </si>
  <si>
    <t>кв.50 регистрация счетчика ХВ и ГВС,установка пломб в кол-ве 2 шт.</t>
  </si>
  <si>
    <t>Октябрь</t>
  </si>
  <si>
    <t>под.№2 ремонт входных ступеней</t>
  </si>
  <si>
    <t>наладка циркуляции отопления</t>
  </si>
  <si>
    <t>подвал ремонт стояка отопления</t>
  </si>
  <si>
    <t>подвал ремонт стояков отопления</t>
  </si>
  <si>
    <t>кв.119 замена стояка канализации</t>
  </si>
  <si>
    <t>прочистка стояка канализации с крыши до 4 эт.</t>
  </si>
  <si>
    <t>подвал наладка стояков отопления</t>
  </si>
  <si>
    <t>подвал замена стояка отопления</t>
  </si>
  <si>
    <t>кв.5,15,110,143 наладка стояков отопления</t>
  </si>
  <si>
    <t>кв.68,110 наладка стояков отопления</t>
  </si>
  <si>
    <t>кв.9,11,13,15 замена стояка ХВ</t>
  </si>
  <si>
    <t>замена автоматов,ремонт щита этажного</t>
  </si>
  <si>
    <t>кв.67 регистрация счетчика ХВ и ГВС,установка пломб в кол-ве 4 шт.</t>
  </si>
  <si>
    <t>Ноябрь</t>
  </si>
  <si>
    <t>под.№6 ремонт силовой сборки</t>
  </si>
  <si>
    <t>подвал ремонт лежака канализации</t>
  </si>
  <si>
    <t>подвал ремонт стояка ГВС</t>
  </si>
  <si>
    <t>кв.120 ремонт стояка канализации</t>
  </si>
  <si>
    <t>подвал замена запорной арматуры,ремонт стояков отопления</t>
  </si>
  <si>
    <t>кв.26,59,145 наладка стояков отопления,сброс воздуха</t>
  </si>
  <si>
    <t>подвал наладка стояков отопления,сброс воздуха,ремонт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</si>
  <si>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</si>
  <si>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</si>
  <si>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</si>
  <si>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</si>
  <si>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</si>
  <si>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</si>
  <si>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</si>
  <si>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</si>
  <si>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</si>
  <si>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</si>
  <si>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</si>
  <si>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</si>
  <si>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</si>
  <si>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</si>
  <si>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</si>
  <si>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</si>
  <si>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</si>
  <si>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</si>
  <si>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</si>
  <si>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</si>
  <si>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</si>
  <si>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</si>
  <si>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</si>
  <si>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</si>
  <si>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</si>
  <si>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</si>
  <si>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</si>
  <si>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</si>
  <si>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</si>
  <si>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</si>
  <si>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01.10.2013г.</t>
  </si>
  <si>
    <t xml:space="preserve">305 от 20.12.08г. </t>
  </si>
  <si>
    <t>Декабрь</t>
  </si>
  <si>
    <t>демонтаж пускорегулирующей аппаратуры и установка новой</t>
  </si>
  <si>
    <t>подвал прочистка лежака и стояка канализации</t>
  </si>
  <si>
    <t>подвал наладка стояков ГВС</t>
  </si>
  <si>
    <t>подвал ремонт стояка ХВ</t>
  </si>
  <si>
    <t xml:space="preserve">подъезд ремонт эл.проводки </t>
  </si>
  <si>
    <t>подъезд ремонт освещения</t>
  </si>
  <si>
    <t>ремонт стояка ливневой канализации</t>
  </si>
  <si>
    <t>01.11.2012г.</t>
  </si>
  <si>
    <t>26.06.2013г.</t>
  </si>
  <si>
    <t>01.01.2010г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</si>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</sst>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topLeftCell="A34" workbookViewId="0">
      <selection activeCell="D43" sqref="D4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6" style="1" hidden="1" customWidth="1"/>
    <col min="9" max="16384" width="9.140625" style="1"/>
  </cols>
  <sheetData>
    <row r="1" spans="1:8">
      <c r="A1" s="42" t="s">
        <v>0</v>
      </c>
      <c r="B1" s="42"/>
      <c r="C1" s="42"/>
      <c r="D1" s="42"/>
      <c r="E1" s="42"/>
      <c r="F1" s="42"/>
      <c r="G1" s="42"/>
    </row>
    <row r="2" spans="1:8">
      <c r="A2" s="42" t="s">
        <v>5</v>
      </c>
      <c r="B2" s="42"/>
      <c r="C2" s="42"/>
      <c r="D2" s="42"/>
      <c r="E2" s="42"/>
      <c r="F2" s="42"/>
      <c r="G2" s="42"/>
    </row>
    <row r="3" spans="1:8">
      <c r="A3" s="42" t="s">
        <v>78</v>
      </c>
      <c r="B3" s="42"/>
      <c r="C3" s="42"/>
      <c r="D3" s="42"/>
      <c r="E3" s="42"/>
      <c r="F3" s="42"/>
      <c r="G3" s="42"/>
    </row>
    <row r="4" spans="1:8">
      <c r="A4" s="42" t="s">
        <v>73</v>
      </c>
      <c r="B4" s="42"/>
      <c r="C4" s="42"/>
      <c r="D4" s="42"/>
      <c r="E4" s="42"/>
      <c r="F4" s="42"/>
      <c r="G4" s="42"/>
      <c r="H4" s="12">
        <v>12</v>
      </c>
    </row>
    <row r="5" spans="1:8" ht="11.25" customHeight="1"/>
    <row r="6" spans="1:8">
      <c r="A6" s="1" t="s">
        <v>6</v>
      </c>
      <c r="C6" s="2">
        <f>D7+D8</f>
        <v>9775.9000000000015</v>
      </c>
      <c r="D6" s="1" t="s">
        <v>2</v>
      </c>
    </row>
    <row r="7" spans="1:8">
      <c r="A7" s="1" t="s">
        <v>172</v>
      </c>
      <c r="B7" s="1" t="s">
        <v>173</v>
      </c>
      <c r="C7" s="2"/>
      <c r="D7" s="1">
        <v>8280.2000000000007</v>
      </c>
      <c r="E7" s="1" t="s">
        <v>2</v>
      </c>
    </row>
    <row r="8" spans="1:8">
      <c r="B8" s="1" t="s">
        <v>174</v>
      </c>
      <c r="C8" s="2"/>
      <c r="D8" s="1">
        <v>1495.7</v>
      </c>
      <c r="E8" s="1" t="s">
        <v>2</v>
      </c>
    </row>
    <row r="9" spans="1:8">
      <c r="A9" s="1" t="s">
        <v>175</v>
      </c>
      <c r="C9" s="1">
        <v>5</v>
      </c>
    </row>
    <row r="10" spans="1:8">
      <c r="A10" s="1" t="s">
        <v>176</v>
      </c>
      <c r="C10" s="1">
        <v>14</v>
      </c>
    </row>
    <row r="11" spans="1:8">
      <c r="A11" s="1" t="s">
        <v>177</v>
      </c>
      <c r="C11" s="1">
        <v>155</v>
      </c>
    </row>
    <row r="12" spans="1:8">
      <c r="A12" s="1" t="s">
        <v>178</v>
      </c>
      <c r="E12" s="1">
        <v>1260</v>
      </c>
      <c r="F12" s="1" t="s">
        <v>2</v>
      </c>
    </row>
    <row r="13" spans="1:8">
      <c r="A13" s="1" t="s">
        <v>179</v>
      </c>
      <c r="B13" s="1">
        <v>2637.1</v>
      </c>
      <c r="C13" s="1" t="s">
        <v>2</v>
      </c>
    </row>
    <row r="14" spans="1:8">
      <c r="A14" s="1" t="s">
        <v>180</v>
      </c>
      <c r="D14" s="1">
        <v>8500</v>
      </c>
      <c r="E14" s="1" t="s">
        <v>2</v>
      </c>
    </row>
    <row r="16" spans="1:8">
      <c r="A16" s="1" t="s">
        <v>181</v>
      </c>
    </row>
    <row r="17" spans="1:6">
      <c r="A17" s="38" t="s">
        <v>182</v>
      </c>
      <c r="B17" s="38"/>
      <c r="C17" s="38"/>
      <c r="D17" s="38"/>
      <c r="E17" s="38" t="s">
        <v>183</v>
      </c>
      <c r="F17" s="38"/>
    </row>
    <row r="18" spans="1:6">
      <c r="A18" s="39" t="s">
        <v>184</v>
      </c>
      <c r="B18" s="39"/>
      <c r="C18" s="39"/>
      <c r="D18" s="39"/>
      <c r="E18" s="38" t="s">
        <v>211</v>
      </c>
      <c r="F18" s="38"/>
    </row>
    <row r="19" spans="1:6">
      <c r="A19" s="39" t="s">
        <v>185</v>
      </c>
      <c r="B19" s="39"/>
      <c r="C19" s="39"/>
      <c r="D19" s="39"/>
      <c r="E19" s="38" t="s">
        <v>210</v>
      </c>
      <c r="F19" s="38"/>
    </row>
    <row r="20" spans="1:6">
      <c r="A20" s="39" t="s">
        <v>186</v>
      </c>
      <c r="B20" s="39"/>
      <c r="C20" s="39"/>
      <c r="D20" s="39"/>
      <c r="E20" s="38" t="s">
        <v>200</v>
      </c>
      <c r="F20" s="38"/>
    </row>
    <row r="21" spans="1:6">
      <c r="A21" s="39" t="s">
        <v>187</v>
      </c>
      <c r="B21" s="39"/>
      <c r="C21" s="39"/>
      <c r="D21" s="39"/>
      <c r="E21" s="38" t="s">
        <v>212</v>
      </c>
      <c r="F21" s="38"/>
    </row>
    <row r="23" spans="1:6">
      <c r="A23" s="1" t="s">
        <v>188</v>
      </c>
    </row>
    <row r="24" spans="1:6" ht="31.5" customHeight="1">
      <c r="A24" s="37" t="s">
        <v>189</v>
      </c>
      <c r="B24" s="37"/>
      <c r="C24" s="37" t="s">
        <v>190</v>
      </c>
      <c r="D24" s="37"/>
      <c r="E24" s="37" t="s">
        <v>191</v>
      </c>
      <c r="F24" s="37"/>
    </row>
    <row r="25" spans="1:6" ht="15.75" customHeight="1">
      <c r="A25" s="19" t="s">
        <v>192</v>
      </c>
      <c r="B25" s="19"/>
      <c r="C25" s="38">
        <v>150</v>
      </c>
      <c r="D25" s="38"/>
      <c r="E25" s="38">
        <v>150</v>
      </c>
      <c r="F25" s="38"/>
    </row>
    <row r="26" spans="1:6">
      <c r="A26" s="19" t="s">
        <v>193</v>
      </c>
      <c r="B26" s="19"/>
      <c r="C26" s="38">
        <v>174</v>
      </c>
      <c r="D26" s="38"/>
      <c r="E26" s="38">
        <v>199</v>
      </c>
      <c r="F26" s="38"/>
    </row>
    <row r="27" spans="1:6">
      <c r="A27" s="19" t="s">
        <v>194</v>
      </c>
      <c r="B27" s="19"/>
      <c r="C27" s="38">
        <v>174</v>
      </c>
      <c r="D27" s="38"/>
      <c r="E27" s="38">
        <v>199</v>
      </c>
      <c r="F27" s="38"/>
    </row>
    <row r="29" spans="1:6">
      <c r="A29" s="1" t="s">
        <v>195</v>
      </c>
      <c r="C29" s="1" t="s">
        <v>201</v>
      </c>
    </row>
    <row r="31" spans="1:6">
      <c r="A31" s="1" t="s">
        <v>196</v>
      </c>
    </row>
    <row r="32" spans="1:6">
      <c r="B32" s="1" t="s">
        <v>197</v>
      </c>
      <c r="D32" s="22">
        <v>13</v>
      </c>
      <c r="E32" s="1" t="s">
        <v>198</v>
      </c>
    </row>
    <row r="33" spans="1:10">
      <c r="B33" s="1" t="s">
        <v>199</v>
      </c>
      <c r="D33" s="1">
        <v>14.56</v>
      </c>
      <c r="E33" s="1" t="s">
        <v>198</v>
      </c>
    </row>
    <row r="34" spans="1:10" ht="30.75" customHeight="1">
      <c r="A34" s="1" t="s">
        <v>1</v>
      </c>
    </row>
    <row r="35" spans="1:10" ht="98.25" customHeight="1">
      <c r="A35" s="23" t="s">
        <v>3</v>
      </c>
      <c r="B35" s="23" t="s">
        <v>213</v>
      </c>
      <c r="C35" s="23" t="s">
        <v>214</v>
      </c>
      <c r="D35" s="23" t="s">
        <v>215</v>
      </c>
      <c r="E35" s="23" t="s">
        <v>4</v>
      </c>
      <c r="F35" s="23" t="s">
        <v>216</v>
      </c>
      <c r="G35" s="23" t="s">
        <v>217</v>
      </c>
      <c r="H35" s="24"/>
      <c r="I35" s="24"/>
      <c r="J35" s="24"/>
    </row>
    <row r="36" spans="1:10">
      <c r="A36" s="29" t="s">
        <v>39</v>
      </c>
      <c r="B36" s="4">
        <f>D36/C36</f>
        <v>126180.94552529184</v>
      </c>
      <c r="C36" s="5">
        <v>2.57</v>
      </c>
      <c r="D36" s="5">
        <v>324285.03000000003</v>
      </c>
      <c r="E36" s="5">
        <v>-3223.59</v>
      </c>
      <c r="F36" s="27">
        <v>655706.78</v>
      </c>
      <c r="G36" s="27">
        <f>D36+D37+E36+E37-F36</f>
        <v>26070.050000000047</v>
      </c>
    </row>
    <row r="37" spans="1:10">
      <c r="A37" s="30"/>
      <c r="B37" s="4">
        <f>D37/C37</f>
        <v>103698.74915254237</v>
      </c>
      <c r="C37" s="5">
        <v>2.95</v>
      </c>
      <c r="D37" s="5">
        <v>305911.31</v>
      </c>
      <c r="E37" s="5">
        <v>54804.08</v>
      </c>
      <c r="F37" s="28"/>
      <c r="G37" s="28"/>
    </row>
    <row r="38" spans="1:10">
      <c r="A38" s="29" t="s">
        <v>40</v>
      </c>
      <c r="B38" s="4">
        <f t="shared" ref="B38:B45" si="0">D38/C38</f>
        <v>491.53999217315396</v>
      </c>
      <c r="C38" s="5">
        <v>1328.76</v>
      </c>
      <c r="D38" s="5">
        <v>653138.68000000005</v>
      </c>
      <c r="E38" s="5"/>
      <c r="F38" s="27">
        <v>1091215.8600000001</v>
      </c>
      <c r="G38" s="27">
        <f t="shared" ref="G38" si="1">D38+D39+E38+E39-F38</f>
        <v>36334.770000000019</v>
      </c>
    </row>
    <row r="39" spans="1:10">
      <c r="A39" s="30"/>
      <c r="B39" s="4">
        <f t="shared" si="0"/>
        <v>315.73998030002531</v>
      </c>
      <c r="C39" s="5">
        <v>1502.54</v>
      </c>
      <c r="D39" s="5">
        <v>474411.95</v>
      </c>
      <c r="E39" s="5"/>
      <c r="F39" s="28"/>
      <c r="G39" s="28"/>
    </row>
    <row r="40" spans="1:10" ht="16.5" customHeight="1">
      <c r="A40" s="29" t="s">
        <v>218</v>
      </c>
      <c r="B40" s="4">
        <f t="shared" si="0"/>
        <v>5584.4083623693377</v>
      </c>
      <c r="C40" s="5">
        <v>14.35</v>
      </c>
      <c r="D40" s="5">
        <v>80136.259999999995</v>
      </c>
      <c r="E40" s="5">
        <v>-2976.88</v>
      </c>
      <c r="F40" s="27">
        <v>145148.85999999999</v>
      </c>
      <c r="G40" s="27">
        <f t="shared" ref="G40" si="2">D40+D41+E40+E41-F40</f>
        <v>8954.1199999999953</v>
      </c>
    </row>
    <row r="41" spans="1:10">
      <c r="A41" s="30"/>
      <c r="B41" s="4">
        <f t="shared" si="0"/>
        <v>4748.3833131801694</v>
      </c>
      <c r="C41" s="5">
        <v>16.54</v>
      </c>
      <c r="D41" s="5">
        <v>78538.259999999995</v>
      </c>
      <c r="E41" s="5">
        <v>-1594.66</v>
      </c>
      <c r="F41" s="28"/>
      <c r="G41" s="28"/>
    </row>
    <row r="42" spans="1:10" ht="16.5" customHeight="1">
      <c r="A42" s="25" t="s">
        <v>220</v>
      </c>
      <c r="B42" s="4">
        <f t="shared" si="0"/>
        <v>4205.0420077552772</v>
      </c>
      <c r="C42" s="5">
        <v>92.84</v>
      </c>
      <c r="D42" s="5">
        <v>390396.1</v>
      </c>
      <c r="E42" s="5">
        <v>-26878.1</v>
      </c>
      <c r="F42" s="27">
        <v>704663.26</v>
      </c>
      <c r="G42" s="27">
        <f t="shared" ref="G42" si="3">D42+D43+E42+E43-F42</f>
        <v>62157.159999999916</v>
      </c>
    </row>
    <row r="43" spans="1:10">
      <c r="A43" s="26"/>
      <c r="B43" s="4">
        <f t="shared" si="0"/>
        <v>3995.7511870845201</v>
      </c>
      <c r="C43" s="5">
        <v>105.3</v>
      </c>
      <c r="D43" s="5">
        <v>420752.6</v>
      </c>
      <c r="E43" s="5">
        <v>-17450.18</v>
      </c>
      <c r="F43" s="28"/>
      <c r="G43" s="28"/>
    </row>
    <row r="44" spans="1:10" ht="16.5" customHeight="1">
      <c r="A44" s="29" t="s">
        <v>219</v>
      </c>
      <c r="B44" s="4">
        <f t="shared" si="0"/>
        <v>9788.4149772445162</v>
      </c>
      <c r="C44" s="5">
        <v>24.17</v>
      </c>
      <c r="D44" s="5">
        <v>236585.99</v>
      </c>
      <c r="E44" s="5">
        <v>-8471.75</v>
      </c>
      <c r="F44" s="27">
        <v>450198.13</v>
      </c>
      <c r="G44" s="27">
        <f t="shared" ref="G44" si="4">D44+D45+E44+E45-F44</f>
        <v>26470.289999999979</v>
      </c>
    </row>
    <row r="45" spans="1:10">
      <c r="A45" s="30"/>
      <c r="B45" s="4">
        <f t="shared" si="0"/>
        <v>8694.7012942779293</v>
      </c>
      <c r="C45" s="5">
        <v>29.36</v>
      </c>
      <c r="D45" s="5">
        <v>255276.43</v>
      </c>
      <c r="E45" s="5">
        <v>-6722.25</v>
      </c>
      <c r="F45" s="28"/>
      <c r="G45" s="28"/>
    </row>
    <row r="46" spans="1:10">
      <c r="A46" s="3" t="s">
        <v>70</v>
      </c>
      <c r="B46" s="4"/>
      <c r="C46" s="5"/>
      <c r="D46" s="5">
        <f>SUM(D36:D45)</f>
        <v>3219432.61</v>
      </c>
      <c r="E46" s="5">
        <f>SUM(E36:E45)</f>
        <v>-12513.329999999994</v>
      </c>
      <c r="F46" s="5">
        <f>SUM(F36:F45)</f>
        <v>3046932.8899999997</v>
      </c>
      <c r="G46" s="5">
        <f>SUM(G36:G45)</f>
        <v>159986.38999999996</v>
      </c>
    </row>
    <row r="49" spans="1:7">
      <c r="A49" s="1" t="s">
        <v>7</v>
      </c>
    </row>
    <row r="51" spans="1:7" ht="63" customHeight="1">
      <c r="A51" s="18" t="s">
        <v>8</v>
      </c>
      <c r="B51" s="43" t="s">
        <v>9</v>
      </c>
      <c r="C51" s="44"/>
      <c r="D51" s="43" t="s">
        <v>10</v>
      </c>
      <c r="E51" s="44"/>
      <c r="F51" s="43" t="s">
        <v>11</v>
      </c>
      <c r="G51" s="44"/>
    </row>
    <row r="52" spans="1:7" ht="44.25" customHeight="1">
      <c r="A52" s="18">
        <v>1</v>
      </c>
      <c r="B52" s="45" t="s">
        <v>12</v>
      </c>
      <c r="C52" s="46"/>
      <c r="D52" s="43" t="s">
        <v>13</v>
      </c>
      <c r="E52" s="44"/>
      <c r="F52" s="47">
        <f>0.54*H4*D7</f>
        <v>53655.696000000011</v>
      </c>
      <c r="G52" s="48"/>
    </row>
    <row r="53" spans="1:7" ht="29.25" customHeight="1">
      <c r="A53" s="18">
        <v>2</v>
      </c>
      <c r="B53" s="45" t="s">
        <v>14</v>
      </c>
      <c r="C53" s="46"/>
      <c r="D53" s="43" t="s">
        <v>13</v>
      </c>
      <c r="E53" s="44"/>
      <c r="F53" s="47">
        <f>1.71*H4*D7</f>
        <v>169909.704</v>
      </c>
      <c r="G53" s="48"/>
    </row>
    <row r="54" spans="1:7" ht="19.5" customHeight="1">
      <c r="A54" s="18">
        <v>3</v>
      </c>
      <c r="B54" s="45" t="s">
        <v>15</v>
      </c>
      <c r="C54" s="46"/>
      <c r="D54" s="43" t="s">
        <v>16</v>
      </c>
      <c r="E54" s="44"/>
      <c r="F54" s="47">
        <f>0.14833333333*H4*D7</f>
        <v>14738.755999668796</v>
      </c>
      <c r="G54" s="48"/>
    </row>
    <row r="55" spans="1:7" ht="31.5" customHeight="1">
      <c r="A55" s="18">
        <v>4</v>
      </c>
      <c r="B55" s="45" t="s">
        <v>17</v>
      </c>
      <c r="C55" s="46"/>
      <c r="D55" s="43" t="s">
        <v>170</v>
      </c>
      <c r="E55" s="44"/>
      <c r="F55" s="47">
        <f>0.84*H4*C6</f>
        <v>98541.072000000015</v>
      </c>
      <c r="G55" s="48"/>
    </row>
    <row r="56" spans="1:7" ht="62.25" customHeight="1">
      <c r="A56" s="18">
        <v>5</v>
      </c>
      <c r="B56" s="45" t="s">
        <v>18</v>
      </c>
      <c r="C56" s="46"/>
      <c r="D56" s="43" t="s">
        <v>19</v>
      </c>
      <c r="E56" s="44"/>
      <c r="F56" s="47">
        <f>1.04*H4*C6</f>
        <v>122003.23200000002</v>
      </c>
      <c r="G56" s="48"/>
    </row>
    <row r="57" spans="1:7" ht="30" customHeight="1">
      <c r="A57" s="18">
        <v>6</v>
      </c>
      <c r="B57" s="45" t="s">
        <v>20</v>
      </c>
      <c r="C57" s="46"/>
      <c r="D57" s="43" t="s">
        <v>66</v>
      </c>
      <c r="E57" s="44"/>
      <c r="F57" s="47"/>
      <c r="G57" s="48"/>
    </row>
    <row r="58" spans="1:7" ht="28.5" customHeight="1">
      <c r="A58" s="18">
        <v>7</v>
      </c>
      <c r="B58" s="45" t="s">
        <v>21</v>
      </c>
      <c r="C58" s="46"/>
      <c r="D58" s="43" t="s">
        <v>66</v>
      </c>
      <c r="E58" s="44"/>
      <c r="F58" s="47">
        <f>2.20416666666*H4*D7</f>
        <v>219011.2899993376</v>
      </c>
      <c r="G58" s="48"/>
    </row>
    <row r="59" spans="1:7" ht="45.75" customHeight="1">
      <c r="A59" s="18">
        <v>8</v>
      </c>
      <c r="B59" s="45" t="s">
        <v>22</v>
      </c>
      <c r="C59" s="46"/>
      <c r="D59" s="43" t="s">
        <v>171</v>
      </c>
      <c r="E59" s="44"/>
      <c r="F59" s="47">
        <f>0.2525*H4*C6</f>
        <v>29620.977000000006</v>
      </c>
      <c r="G59" s="48"/>
    </row>
    <row r="60" spans="1:7" ht="31.5" customHeight="1">
      <c r="A60" s="18"/>
      <c r="B60" s="45" t="s">
        <v>23</v>
      </c>
      <c r="C60" s="46"/>
      <c r="D60" s="43"/>
      <c r="E60" s="44"/>
      <c r="F60" s="47">
        <f>SUM(F52:G59)</f>
        <v>707480.72699900635</v>
      </c>
      <c r="G60" s="48"/>
    </row>
    <row r="62" spans="1:7">
      <c r="A62" s="1" t="s">
        <v>24</v>
      </c>
    </row>
    <row r="64" spans="1:7" ht="47.25" customHeight="1">
      <c r="A64" s="8" t="s">
        <v>8</v>
      </c>
      <c r="B64" s="49" t="s">
        <v>25</v>
      </c>
      <c r="C64" s="49"/>
      <c r="D64" s="43" t="s">
        <v>26</v>
      </c>
      <c r="E64" s="44"/>
      <c r="F64" s="43" t="s">
        <v>27</v>
      </c>
      <c r="G64" s="44"/>
    </row>
    <row r="65" spans="1:7" ht="33.75" customHeight="1">
      <c r="A65" s="8">
        <v>1</v>
      </c>
      <c r="B65" s="40" t="s">
        <v>79</v>
      </c>
      <c r="C65" s="40"/>
      <c r="D65" s="41" t="s">
        <v>80</v>
      </c>
      <c r="E65" s="41"/>
      <c r="F65" s="35">
        <v>8958.17</v>
      </c>
      <c r="G65" s="36"/>
    </row>
    <row r="66" spans="1:7" ht="32.25" customHeight="1">
      <c r="A66" s="8">
        <v>2</v>
      </c>
      <c r="B66" s="40" t="s">
        <v>81</v>
      </c>
      <c r="C66" s="40"/>
      <c r="D66" s="41" t="s">
        <v>80</v>
      </c>
      <c r="E66" s="41"/>
      <c r="F66" s="35">
        <v>440.02</v>
      </c>
      <c r="G66" s="36"/>
    </row>
    <row r="67" spans="1:7" ht="31.5" customHeight="1">
      <c r="A67" s="10">
        <v>3</v>
      </c>
      <c r="B67" s="40" t="s">
        <v>82</v>
      </c>
      <c r="C67" s="40"/>
      <c r="D67" s="41" t="s">
        <v>80</v>
      </c>
      <c r="E67" s="41"/>
      <c r="F67" s="35">
        <v>15545.39</v>
      </c>
      <c r="G67" s="36"/>
    </row>
    <row r="68" spans="1:7" ht="48.75" customHeight="1">
      <c r="A68" s="10">
        <v>4</v>
      </c>
      <c r="B68" s="40" t="s">
        <v>83</v>
      </c>
      <c r="C68" s="40"/>
      <c r="D68" s="41" t="s">
        <v>80</v>
      </c>
      <c r="E68" s="41"/>
      <c r="F68" s="35">
        <v>7200.28</v>
      </c>
      <c r="G68" s="36"/>
    </row>
    <row r="69" spans="1:7" ht="31.5" customHeight="1">
      <c r="A69" s="10">
        <v>5</v>
      </c>
      <c r="B69" s="40" t="s">
        <v>84</v>
      </c>
      <c r="C69" s="40"/>
      <c r="D69" s="41" t="s">
        <v>80</v>
      </c>
      <c r="E69" s="41"/>
      <c r="F69" s="35">
        <v>5670.11</v>
      </c>
      <c r="G69" s="36"/>
    </row>
    <row r="70" spans="1:7" ht="31.5" customHeight="1">
      <c r="A70" s="10">
        <v>6</v>
      </c>
      <c r="B70" s="40" t="s">
        <v>85</v>
      </c>
      <c r="C70" s="40"/>
      <c r="D70" s="41" t="s">
        <v>80</v>
      </c>
      <c r="E70" s="41"/>
      <c r="F70" s="35">
        <v>3359.62</v>
      </c>
      <c r="G70" s="36"/>
    </row>
    <row r="71" spans="1:7" ht="32.25" customHeight="1">
      <c r="A71" s="10">
        <v>7</v>
      </c>
      <c r="B71" s="40" t="s">
        <v>86</v>
      </c>
      <c r="C71" s="40"/>
      <c r="D71" s="41" t="s">
        <v>80</v>
      </c>
      <c r="E71" s="41"/>
      <c r="F71" s="35">
        <v>3359.62</v>
      </c>
      <c r="G71" s="36"/>
    </row>
    <row r="72" spans="1:7" ht="36.75" customHeight="1">
      <c r="A72" s="10">
        <v>8</v>
      </c>
      <c r="B72" s="40" t="s">
        <v>87</v>
      </c>
      <c r="C72" s="40"/>
      <c r="D72" s="41" t="s">
        <v>80</v>
      </c>
      <c r="E72" s="41"/>
      <c r="F72" s="35">
        <v>3228.82</v>
      </c>
      <c r="G72" s="36"/>
    </row>
    <row r="73" spans="1:7" ht="30.75" customHeight="1">
      <c r="A73" s="10">
        <v>9</v>
      </c>
      <c r="B73" s="40" t="s">
        <v>88</v>
      </c>
      <c r="C73" s="40"/>
      <c r="D73" s="41" t="s">
        <v>80</v>
      </c>
      <c r="E73" s="41"/>
      <c r="F73" s="35">
        <v>807.59</v>
      </c>
      <c r="G73" s="36"/>
    </row>
    <row r="74" spans="1:7" ht="31.5" customHeight="1">
      <c r="A74" s="10">
        <v>10</v>
      </c>
      <c r="B74" s="40" t="s">
        <v>207</v>
      </c>
      <c r="C74" s="40"/>
      <c r="D74" s="41" t="s">
        <v>80</v>
      </c>
      <c r="E74" s="41"/>
      <c r="F74" s="35">
        <v>3129.4</v>
      </c>
      <c r="G74" s="36"/>
    </row>
    <row r="75" spans="1:7" ht="32.25" customHeight="1">
      <c r="A75" s="10">
        <v>11</v>
      </c>
      <c r="B75" s="40" t="s">
        <v>89</v>
      </c>
      <c r="C75" s="40"/>
      <c r="D75" s="41" t="s">
        <v>90</v>
      </c>
      <c r="E75" s="41"/>
      <c r="F75" s="35">
        <v>4199.41</v>
      </c>
      <c r="G75" s="36"/>
    </row>
    <row r="76" spans="1:7" ht="33.75" customHeight="1">
      <c r="A76" s="10">
        <v>12</v>
      </c>
      <c r="B76" s="40" t="s">
        <v>91</v>
      </c>
      <c r="C76" s="40"/>
      <c r="D76" s="41" t="s">
        <v>90</v>
      </c>
      <c r="E76" s="41"/>
      <c r="F76" s="35">
        <v>4822.16</v>
      </c>
      <c r="G76" s="36"/>
    </row>
    <row r="77" spans="1:7" ht="33.75" customHeight="1">
      <c r="A77" s="10">
        <v>13</v>
      </c>
      <c r="B77" s="40" t="s">
        <v>91</v>
      </c>
      <c r="C77" s="40"/>
      <c r="D77" s="41" t="s">
        <v>90</v>
      </c>
      <c r="E77" s="41"/>
      <c r="F77" s="35">
        <v>3114.52</v>
      </c>
      <c r="G77" s="36"/>
    </row>
    <row r="78" spans="1:7" ht="33" customHeight="1">
      <c r="A78" s="10">
        <v>14</v>
      </c>
      <c r="B78" s="40" t="s">
        <v>87</v>
      </c>
      <c r="C78" s="40"/>
      <c r="D78" s="41" t="s">
        <v>90</v>
      </c>
      <c r="E78" s="41"/>
      <c r="F78" s="35">
        <v>1588.09</v>
      </c>
      <c r="G78" s="36"/>
    </row>
    <row r="79" spans="1:7" ht="33" customHeight="1">
      <c r="A79" s="10">
        <v>15</v>
      </c>
      <c r="B79" s="40" t="s">
        <v>92</v>
      </c>
      <c r="C79" s="40"/>
      <c r="D79" s="41" t="s">
        <v>90</v>
      </c>
      <c r="E79" s="41"/>
      <c r="F79" s="35">
        <v>761.22</v>
      </c>
      <c r="G79" s="36"/>
    </row>
    <row r="80" spans="1:7" ht="32.25" customHeight="1">
      <c r="A80" s="10">
        <v>16</v>
      </c>
      <c r="B80" s="40" t="s">
        <v>93</v>
      </c>
      <c r="C80" s="40"/>
      <c r="D80" s="41" t="s">
        <v>90</v>
      </c>
      <c r="E80" s="41"/>
      <c r="F80" s="35">
        <v>2548.31</v>
      </c>
      <c r="G80" s="36"/>
    </row>
    <row r="81" spans="1:7">
      <c r="A81" s="10">
        <v>17</v>
      </c>
      <c r="B81" s="40" t="s">
        <v>94</v>
      </c>
      <c r="C81" s="40"/>
      <c r="D81" s="41" t="s">
        <v>90</v>
      </c>
      <c r="E81" s="41"/>
      <c r="F81" s="35">
        <v>3406.21</v>
      </c>
      <c r="G81" s="36"/>
    </row>
    <row r="82" spans="1:7" ht="33" customHeight="1">
      <c r="A82" s="10">
        <v>18</v>
      </c>
      <c r="B82" s="40" t="s">
        <v>95</v>
      </c>
      <c r="C82" s="40"/>
      <c r="D82" s="41" t="s">
        <v>90</v>
      </c>
      <c r="E82" s="41"/>
      <c r="F82" s="35">
        <v>1430.5</v>
      </c>
      <c r="G82" s="36"/>
    </row>
    <row r="83" spans="1:7" ht="32.25" customHeight="1">
      <c r="A83" s="10">
        <v>19</v>
      </c>
      <c r="B83" s="40" t="s">
        <v>96</v>
      </c>
      <c r="C83" s="40"/>
      <c r="D83" s="41" t="s">
        <v>90</v>
      </c>
      <c r="E83" s="41"/>
      <c r="F83" s="35">
        <v>1110.31</v>
      </c>
      <c r="G83" s="36"/>
    </row>
    <row r="84" spans="1:7" ht="51.75" customHeight="1">
      <c r="A84" s="10">
        <v>20</v>
      </c>
      <c r="B84" s="40" t="s">
        <v>97</v>
      </c>
      <c r="C84" s="40"/>
      <c r="D84" s="41" t="s">
        <v>90</v>
      </c>
      <c r="E84" s="41"/>
      <c r="F84" s="35">
        <v>123.16</v>
      </c>
      <c r="G84" s="36"/>
    </row>
    <row r="85" spans="1:7">
      <c r="A85" s="10">
        <v>21</v>
      </c>
      <c r="B85" s="40" t="s">
        <v>145</v>
      </c>
      <c r="C85" s="40"/>
      <c r="D85" s="41" t="s">
        <v>98</v>
      </c>
      <c r="E85" s="41"/>
      <c r="F85" s="35">
        <v>2212</v>
      </c>
      <c r="G85" s="36"/>
    </row>
    <row r="86" spans="1:7" ht="31.5" customHeight="1">
      <c r="A86" s="10">
        <v>22</v>
      </c>
      <c r="B86" s="40" t="s">
        <v>144</v>
      </c>
      <c r="C86" s="40"/>
      <c r="D86" s="41" t="s">
        <v>98</v>
      </c>
      <c r="E86" s="41"/>
      <c r="F86" s="35">
        <v>2988</v>
      </c>
      <c r="G86" s="36"/>
    </row>
    <row r="87" spans="1:7" ht="63" customHeight="1">
      <c r="A87" s="10">
        <v>23</v>
      </c>
      <c r="B87" s="40" t="s">
        <v>99</v>
      </c>
      <c r="C87" s="40"/>
      <c r="D87" s="41" t="s">
        <v>98</v>
      </c>
      <c r="E87" s="41"/>
      <c r="F87" s="35">
        <v>67.78</v>
      </c>
      <c r="G87" s="36"/>
    </row>
    <row r="88" spans="1:7" ht="65.25" customHeight="1">
      <c r="A88" s="10">
        <v>24</v>
      </c>
      <c r="B88" s="40" t="s">
        <v>100</v>
      </c>
      <c r="C88" s="40"/>
      <c r="D88" s="41" t="s">
        <v>98</v>
      </c>
      <c r="E88" s="41"/>
      <c r="F88" s="35">
        <v>65.349999999999994</v>
      </c>
      <c r="G88" s="36"/>
    </row>
    <row r="89" spans="1:7">
      <c r="A89" s="10">
        <v>25</v>
      </c>
      <c r="B89" s="40" t="s">
        <v>101</v>
      </c>
      <c r="C89" s="40"/>
      <c r="D89" s="41" t="s">
        <v>98</v>
      </c>
      <c r="E89" s="41"/>
      <c r="F89" s="35">
        <v>116886</v>
      </c>
      <c r="G89" s="36"/>
    </row>
    <row r="90" spans="1:7" ht="33.75" customHeight="1">
      <c r="A90" s="10">
        <v>26</v>
      </c>
      <c r="B90" s="40" t="s">
        <v>102</v>
      </c>
      <c r="C90" s="40"/>
      <c r="D90" s="41" t="s">
        <v>98</v>
      </c>
      <c r="E90" s="41"/>
      <c r="F90" s="35">
        <v>11764</v>
      </c>
      <c r="G90" s="36"/>
    </row>
    <row r="91" spans="1:7">
      <c r="A91" s="10">
        <v>27</v>
      </c>
      <c r="B91" s="40" t="s">
        <v>103</v>
      </c>
      <c r="C91" s="40"/>
      <c r="D91" s="41" t="s">
        <v>98</v>
      </c>
      <c r="E91" s="41"/>
      <c r="F91" s="35">
        <v>3574.52</v>
      </c>
      <c r="G91" s="36"/>
    </row>
    <row r="92" spans="1:7" ht="48.75" customHeight="1">
      <c r="A92" s="10">
        <v>28</v>
      </c>
      <c r="B92" s="40" t="s">
        <v>104</v>
      </c>
      <c r="C92" s="40"/>
      <c r="D92" s="41" t="s">
        <v>98</v>
      </c>
      <c r="E92" s="41"/>
      <c r="F92" s="35">
        <v>3953.96</v>
      </c>
      <c r="G92" s="36"/>
    </row>
    <row r="93" spans="1:7" ht="35.25" customHeight="1">
      <c r="A93" s="10">
        <v>29</v>
      </c>
      <c r="B93" s="40" t="s">
        <v>87</v>
      </c>
      <c r="C93" s="40"/>
      <c r="D93" s="41" t="s">
        <v>98</v>
      </c>
      <c r="E93" s="41"/>
      <c r="F93" s="35">
        <v>2636.59</v>
      </c>
      <c r="G93" s="36"/>
    </row>
    <row r="94" spans="1:7" ht="31.5" customHeight="1">
      <c r="A94" s="10">
        <v>30</v>
      </c>
      <c r="B94" s="40" t="s">
        <v>87</v>
      </c>
      <c r="C94" s="40"/>
      <c r="D94" s="41" t="s">
        <v>98</v>
      </c>
      <c r="E94" s="41"/>
      <c r="F94" s="35">
        <v>4578.4799999999996</v>
      </c>
      <c r="G94" s="36"/>
    </row>
    <row r="95" spans="1:7" ht="31.5" customHeight="1">
      <c r="A95" s="10">
        <v>31</v>
      </c>
      <c r="B95" s="40" t="s">
        <v>87</v>
      </c>
      <c r="C95" s="40"/>
      <c r="D95" s="41" t="s">
        <v>98</v>
      </c>
      <c r="E95" s="41"/>
      <c r="F95" s="35">
        <v>3534.69</v>
      </c>
      <c r="G95" s="36"/>
    </row>
    <row r="96" spans="1:7" ht="32.25" customHeight="1">
      <c r="A96" s="10">
        <v>32</v>
      </c>
      <c r="B96" s="40" t="s">
        <v>105</v>
      </c>
      <c r="C96" s="40"/>
      <c r="D96" s="41" t="s">
        <v>98</v>
      </c>
      <c r="E96" s="41"/>
      <c r="F96" s="35">
        <v>2348.11</v>
      </c>
      <c r="G96" s="36"/>
    </row>
    <row r="97" spans="1:7">
      <c r="A97" s="10">
        <v>33</v>
      </c>
      <c r="B97" s="40" t="s">
        <v>208</v>
      </c>
      <c r="C97" s="40"/>
      <c r="D97" s="41" t="s">
        <v>98</v>
      </c>
      <c r="E97" s="41"/>
      <c r="F97" s="35">
        <v>3972.83</v>
      </c>
      <c r="G97" s="36"/>
    </row>
    <row r="98" spans="1:7">
      <c r="A98" s="10">
        <v>34</v>
      </c>
      <c r="B98" s="40" t="s">
        <v>106</v>
      </c>
      <c r="C98" s="40"/>
      <c r="D98" s="41" t="s">
        <v>107</v>
      </c>
      <c r="E98" s="41"/>
      <c r="F98" s="35">
        <v>2453.77</v>
      </c>
      <c r="G98" s="36"/>
    </row>
    <row r="99" spans="1:7" ht="32.25" customHeight="1">
      <c r="A99" s="10">
        <v>35</v>
      </c>
      <c r="B99" s="40" t="s">
        <v>108</v>
      </c>
      <c r="C99" s="40"/>
      <c r="D99" s="41" t="s">
        <v>107</v>
      </c>
      <c r="E99" s="41"/>
      <c r="F99" s="35">
        <v>5052.1400000000003</v>
      </c>
      <c r="G99" s="36"/>
    </row>
    <row r="100" spans="1:7">
      <c r="A100" s="10">
        <v>36</v>
      </c>
      <c r="B100" s="40" t="s">
        <v>109</v>
      </c>
      <c r="C100" s="40"/>
      <c r="D100" s="41" t="s">
        <v>107</v>
      </c>
      <c r="E100" s="41"/>
      <c r="F100" s="35">
        <v>1989.93</v>
      </c>
      <c r="G100" s="36"/>
    </row>
    <row r="101" spans="1:7" ht="30.75" customHeight="1">
      <c r="A101" s="10">
        <v>37</v>
      </c>
      <c r="B101" s="40" t="s">
        <v>96</v>
      </c>
      <c r="C101" s="40"/>
      <c r="D101" s="41" t="s">
        <v>107</v>
      </c>
      <c r="E101" s="41"/>
      <c r="F101" s="35">
        <v>2074.7199999999998</v>
      </c>
      <c r="G101" s="36"/>
    </row>
    <row r="102" spans="1:7" ht="47.25" customHeight="1">
      <c r="A102" s="10">
        <v>38</v>
      </c>
      <c r="B102" s="40" t="s">
        <v>110</v>
      </c>
      <c r="C102" s="40"/>
      <c r="D102" s="41" t="s">
        <v>111</v>
      </c>
      <c r="E102" s="41"/>
      <c r="F102" s="35">
        <v>1622.03</v>
      </c>
      <c r="G102" s="36"/>
    </row>
    <row r="103" spans="1:7" ht="31.5" customHeight="1">
      <c r="A103" s="10">
        <v>39</v>
      </c>
      <c r="B103" s="40" t="s">
        <v>87</v>
      </c>
      <c r="C103" s="40"/>
      <c r="D103" s="41" t="s">
        <v>111</v>
      </c>
      <c r="E103" s="41"/>
      <c r="F103" s="35">
        <v>4700.09</v>
      </c>
      <c r="G103" s="36"/>
    </row>
    <row r="104" spans="1:7" ht="32.25" customHeight="1">
      <c r="A104" s="10">
        <v>40</v>
      </c>
      <c r="B104" s="40" t="s">
        <v>112</v>
      </c>
      <c r="C104" s="40"/>
      <c r="D104" s="41" t="s">
        <v>111</v>
      </c>
      <c r="E104" s="41"/>
      <c r="F104" s="35">
        <v>1926.95</v>
      </c>
      <c r="G104" s="36"/>
    </row>
    <row r="105" spans="1:7" ht="32.25" customHeight="1">
      <c r="A105" s="10">
        <v>41</v>
      </c>
      <c r="B105" s="40" t="s">
        <v>113</v>
      </c>
      <c r="C105" s="40"/>
      <c r="D105" s="41" t="s">
        <v>111</v>
      </c>
      <c r="E105" s="41"/>
      <c r="F105" s="35">
        <v>3401.5</v>
      </c>
      <c r="G105" s="36"/>
    </row>
    <row r="106" spans="1:7" ht="31.5" customHeight="1">
      <c r="A106" s="10">
        <v>42</v>
      </c>
      <c r="B106" s="40" t="s">
        <v>114</v>
      </c>
      <c r="C106" s="40"/>
      <c r="D106" s="41" t="s">
        <v>111</v>
      </c>
      <c r="E106" s="41"/>
      <c r="F106" s="35">
        <v>4891.49</v>
      </c>
      <c r="G106" s="36"/>
    </row>
    <row r="107" spans="1:7">
      <c r="A107" s="10">
        <v>43</v>
      </c>
      <c r="B107" s="40" t="s">
        <v>115</v>
      </c>
      <c r="C107" s="40"/>
      <c r="D107" s="41" t="s">
        <v>111</v>
      </c>
      <c r="E107" s="41"/>
      <c r="F107" s="35">
        <v>1868.39</v>
      </c>
      <c r="G107" s="36"/>
    </row>
    <row r="108" spans="1:7" ht="61.5" customHeight="1">
      <c r="A108" s="10">
        <v>44</v>
      </c>
      <c r="B108" s="40" t="s">
        <v>116</v>
      </c>
      <c r="C108" s="40"/>
      <c r="D108" s="41" t="s">
        <v>111</v>
      </c>
      <c r="E108" s="41"/>
      <c r="F108" s="35">
        <v>145.53</v>
      </c>
      <c r="G108" s="36"/>
    </row>
    <row r="109" spans="1:7" ht="63.75" customHeight="1">
      <c r="A109" s="10">
        <v>45</v>
      </c>
      <c r="B109" s="40" t="s">
        <v>117</v>
      </c>
      <c r="C109" s="40"/>
      <c r="D109" s="41" t="s">
        <v>111</v>
      </c>
      <c r="E109" s="41"/>
      <c r="F109" s="35">
        <v>125.43</v>
      </c>
      <c r="G109" s="36"/>
    </row>
    <row r="110" spans="1:7" ht="33" customHeight="1">
      <c r="A110" s="10">
        <v>46</v>
      </c>
      <c r="B110" s="40" t="s">
        <v>118</v>
      </c>
      <c r="C110" s="40"/>
      <c r="D110" s="41" t="s">
        <v>119</v>
      </c>
      <c r="E110" s="41"/>
      <c r="F110" s="35">
        <v>661.67</v>
      </c>
      <c r="G110" s="36"/>
    </row>
    <row r="111" spans="1:7" ht="30.75" customHeight="1">
      <c r="A111" s="10">
        <v>47</v>
      </c>
      <c r="B111" s="40" t="s">
        <v>87</v>
      </c>
      <c r="C111" s="40"/>
      <c r="D111" s="41" t="s">
        <v>119</v>
      </c>
      <c r="E111" s="41"/>
      <c r="F111" s="35">
        <v>3240.93</v>
      </c>
      <c r="G111" s="36"/>
    </row>
    <row r="112" spans="1:7" ht="31.5" customHeight="1">
      <c r="A112" s="10">
        <v>48</v>
      </c>
      <c r="B112" s="40" t="s">
        <v>120</v>
      </c>
      <c r="C112" s="40"/>
      <c r="D112" s="41" t="s">
        <v>119</v>
      </c>
      <c r="E112" s="41"/>
      <c r="F112" s="35">
        <v>1800.46</v>
      </c>
      <c r="G112" s="36"/>
    </row>
    <row r="113" spans="1:7" ht="33" customHeight="1">
      <c r="A113" s="10">
        <v>49</v>
      </c>
      <c r="B113" s="40" t="s">
        <v>209</v>
      </c>
      <c r="C113" s="40"/>
      <c r="D113" s="41" t="s">
        <v>119</v>
      </c>
      <c r="E113" s="41"/>
      <c r="F113" s="35">
        <v>4684.87</v>
      </c>
      <c r="G113" s="36"/>
    </row>
    <row r="114" spans="1:7" ht="32.25" customHeight="1">
      <c r="A114" s="10">
        <v>50</v>
      </c>
      <c r="B114" s="40" t="s">
        <v>207</v>
      </c>
      <c r="C114" s="40"/>
      <c r="D114" s="41" t="s">
        <v>119</v>
      </c>
      <c r="E114" s="41"/>
      <c r="F114" s="35">
        <v>1739.77</v>
      </c>
      <c r="G114" s="36"/>
    </row>
    <row r="115" spans="1:7" ht="30.75" customHeight="1">
      <c r="A115" s="10">
        <v>51</v>
      </c>
      <c r="B115" s="40" t="s">
        <v>207</v>
      </c>
      <c r="C115" s="40"/>
      <c r="D115" s="41" t="s">
        <v>119</v>
      </c>
      <c r="E115" s="41"/>
      <c r="F115" s="35">
        <v>1739.77</v>
      </c>
      <c r="G115" s="36"/>
    </row>
    <row r="116" spans="1:7" ht="35.25" customHeight="1">
      <c r="A116" s="10">
        <v>52</v>
      </c>
      <c r="B116" s="40" t="s">
        <v>207</v>
      </c>
      <c r="C116" s="40"/>
      <c r="D116" s="41" t="s">
        <v>119</v>
      </c>
      <c r="E116" s="41"/>
      <c r="F116" s="35">
        <v>1739.77</v>
      </c>
      <c r="G116" s="36"/>
    </row>
    <row r="117" spans="1:7" ht="63" customHeight="1">
      <c r="A117" s="10">
        <v>53</v>
      </c>
      <c r="B117" s="40" t="s">
        <v>121</v>
      </c>
      <c r="C117" s="40"/>
      <c r="D117" s="41" t="s">
        <v>119</v>
      </c>
      <c r="E117" s="41"/>
      <c r="F117" s="35">
        <v>111.14</v>
      </c>
      <c r="G117" s="36"/>
    </row>
    <row r="118" spans="1:7">
      <c r="A118" s="10">
        <v>54</v>
      </c>
      <c r="B118" s="40" t="s">
        <v>122</v>
      </c>
      <c r="C118" s="40"/>
      <c r="D118" s="41" t="s">
        <v>123</v>
      </c>
      <c r="E118" s="41"/>
      <c r="F118" s="35">
        <v>824.48</v>
      </c>
      <c r="G118" s="36"/>
    </row>
    <row r="119" spans="1:7">
      <c r="A119" s="10">
        <v>55</v>
      </c>
      <c r="B119" s="40" t="s">
        <v>124</v>
      </c>
      <c r="C119" s="40"/>
      <c r="D119" s="41" t="s">
        <v>123</v>
      </c>
      <c r="E119" s="41"/>
      <c r="F119" s="35">
        <v>824.48</v>
      </c>
      <c r="G119" s="36"/>
    </row>
    <row r="120" spans="1:7">
      <c r="A120" s="10">
        <v>56</v>
      </c>
      <c r="B120" s="40" t="s">
        <v>125</v>
      </c>
      <c r="C120" s="40"/>
      <c r="D120" s="41" t="s">
        <v>123</v>
      </c>
      <c r="E120" s="41"/>
      <c r="F120" s="35">
        <v>412.24</v>
      </c>
      <c r="G120" s="36"/>
    </row>
    <row r="121" spans="1:7" ht="32.25" customHeight="1">
      <c r="A121" s="10">
        <v>57</v>
      </c>
      <c r="B121" s="40" t="s">
        <v>126</v>
      </c>
      <c r="C121" s="40"/>
      <c r="D121" s="41" t="s">
        <v>123</v>
      </c>
      <c r="E121" s="41"/>
      <c r="F121" s="35">
        <v>6263.03</v>
      </c>
      <c r="G121" s="36"/>
    </row>
    <row r="122" spans="1:7" ht="31.5" customHeight="1">
      <c r="A122" s="10">
        <v>58</v>
      </c>
      <c r="B122" s="40" t="s">
        <v>87</v>
      </c>
      <c r="C122" s="40"/>
      <c r="D122" s="41" t="s">
        <v>123</v>
      </c>
      <c r="E122" s="41"/>
      <c r="F122" s="35">
        <v>3250.93</v>
      </c>
      <c r="G122" s="36"/>
    </row>
    <row r="123" spans="1:7" ht="31.5" customHeight="1">
      <c r="A123" s="10">
        <v>59</v>
      </c>
      <c r="B123" s="40" t="s">
        <v>127</v>
      </c>
      <c r="C123" s="40"/>
      <c r="D123" s="41" t="s">
        <v>123</v>
      </c>
      <c r="E123" s="41"/>
      <c r="F123" s="35">
        <v>1354.61</v>
      </c>
      <c r="G123" s="36"/>
    </row>
    <row r="124" spans="1:7" ht="48" customHeight="1">
      <c r="A124" s="10">
        <v>60</v>
      </c>
      <c r="B124" s="40" t="s">
        <v>128</v>
      </c>
      <c r="C124" s="40"/>
      <c r="D124" s="41" t="s">
        <v>123</v>
      </c>
      <c r="E124" s="41"/>
      <c r="F124" s="35">
        <v>3120.72</v>
      </c>
      <c r="G124" s="36"/>
    </row>
    <row r="125" spans="1:7" ht="31.5" customHeight="1">
      <c r="A125" s="10">
        <v>61</v>
      </c>
      <c r="B125" s="40" t="s">
        <v>207</v>
      </c>
      <c r="C125" s="40"/>
      <c r="D125" s="41" t="s">
        <v>129</v>
      </c>
      <c r="E125" s="41"/>
      <c r="F125" s="35">
        <v>2978.03</v>
      </c>
      <c r="G125" s="36"/>
    </row>
    <row r="126" spans="1:7" ht="63.75" customHeight="1">
      <c r="A126" s="10">
        <v>62</v>
      </c>
      <c r="B126" s="40" t="s">
        <v>130</v>
      </c>
      <c r="C126" s="40"/>
      <c r="D126" s="41" t="s">
        <v>129</v>
      </c>
      <c r="E126" s="41"/>
      <c r="F126" s="35">
        <v>51</v>
      </c>
      <c r="G126" s="36"/>
    </row>
    <row r="127" spans="1:7" ht="33.75" customHeight="1">
      <c r="A127" s="10">
        <v>63</v>
      </c>
      <c r="B127" s="40" t="s">
        <v>127</v>
      </c>
      <c r="C127" s="40"/>
      <c r="D127" s="41" t="s">
        <v>129</v>
      </c>
      <c r="E127" s="41"/>
      <c r="F127" s="35">
        <v>4057.18</v>
      </c>
      <c r="G127" s="36"/>
    </row>
    <row r="128" spans="1:7" ht="30.75" customHeight="1">
      <c r="A128" s="10">
        <v>64</v>
      </c>
      <c r="B128" s="40" t="s">
        <v>131</v>
      </c>
      <c r="C128" s="40"/>
      <c r="D128" s="41" t="s">
        <v>129</v>
      </c>
      <c r="E128" s="41"/>
      <c r="F128" s="35">
        <v>5138.49</v>
      </c>
      <c r="G128" s="36"/>
    </row>
    <row r="129" spans="1:7" ht="32.25" customHeight="1">
      <c r="A129" s="10">
        <v>65</v>
      </c>
      <c r="B129" s="40" t="s">
        <v>127</v>
      </c>
      <c r="C129" s="40"/>
      <c r="D129" s="41" t="s">
        <v>129</v>
      </c>
      <c r="E129" s="41"/>
      <c r="F129" s="35">
        <v>2028.59</v>
      </c>
      <c r="G129" s="36"/>
    </row>
    <row r="130" spans="1:7" ht="30.75" customHeight="1">
      <c r="A130" s="10">
        <v>66</v>
      </c>
      <c r="B130" s="40" t="s">
        <v>132</v>
      </c>
      <c r="C130" s="40"/>
      <c r="D130" s="41" t="s">
        <v>129</v>
      </c>
      <c r="E130" s="41"/>
      <c r="F130" s="35">
        <v>4365.59</v>
      </c>
      <c r="G130" s="36"/>
    </row>
    <row r="131" spans="1:7" ht="33" customHeight="1">
      <c r="A131" s="10">
        <v>67</v>
      </c>
      <c r="B131" s="40" t="s">
        <v>133</v>
      </c>
      <c r="C131" s="40"/>
      <c r="D131" s="41" t="s">
        <v>129</v>
      </c>
      <c r="E131" s="41"/>
      <c r="F131" s="35">
        <v>5583.41</v>
      </c>
      <c r="G131" s="36"/>
    </row>
    <row r="132" spans="1:7" ht="48" customHeight="1">
      <c r="A132" s="10">
        <v>68</v>
      </c>
      <c r="B132" s="40" t="s">
        <v>146</v>
      </c>
      <c r="C132" s="40"/>
      <c r="D132" s="41" t="s">
        <v>134</v>
      </c>
      <c r="E132" s="41"/>
      <c r="F132" s="35">
        <v>2347</v>
      </c>
      <c r="G132" s="36"/>
    </row>
    <row r="133" spans="1:7" ht="64.5" customHeight="1">
      <c r="A133" s="10">
        <v>69</v>
      </c>
      <c r="B133" s="40" t="s">
        <v>135</v>
      </c>
      <c r="C133" s="40"/>
      <c r="D133" s="41" t="s">
        <v>134</v>
      </c>
      <c r="E133" s="41"/>
      <c r="F133" s="35">
        <v>42.53</v>
      </c>
      <c r="G133" s="36"/>
    </row>
    <row r="134" spans="1:7" ht="62.25" customHeight="1">
      <c r="A134" s="10">
        <v>70</v>
      </c>
      <c r="B134" s="40" t="s">
        <v>136</v>
      </c>
      <c r="C134" s="40"/>
      <c r="D134" s="41" t="s">
        <v>134</v>
      </c>
      <c r="E134" s="41"/>
      <c r="F134" s="35">
        <v>74.64</v>
      </c>
      <c r="G134" s="36"/>
    </row>
    <row r="135" spans="1:7" ht="63.75" customHeight="1">
      <c r="A135" s="10">
        <v>71</v>
      </c>
      <c r="B135" s="40" t="s">
        <v>137</v>
      </c>
      <c r="C135" s="40"/>
      <c r="D135" s="41" t="s">
        <v>134</v>
      </c>
      <c r="E135" s="41"/>
      <c r="F135" s="35">
        <v>62.91</v>
      </c>
      <c r="G135" s="36"/>
    </row>
    <row r="136" spans="1:7" ht="31.5" customHeight="1">
      <c r="A136" s="10">
        <v>72</v>
      </c>
      <c r="B136" s="40" t="s">
        <v>96</v>
      </c>
      <c r="C136" s="40"/>
      <c r="D136" s="41" t="s">
        <v>134</v>
      </c>
      <c r="E136" s="41"/>
      <c r="F136" s="35">
        <v>827.48</v>
      </c>
      <c r="G136" s="36"/>
    </row>
    <row r="137" spans="1:7">
      <c r="A137" s="10">
        <v>73</v>
      </c>
      <c r="B137" s="40" t="s">
        <v>208</v>
      </c>
      <c r="C137" s="40"/>
      <c r="D137" s="41" t="s">
        <v>134</v>
      </c>
      <c r="E137" s="41"/>
      <c r="F137" s="35">
        <v>944.18</v>
      </c>
      <c r="G137" s="36"/>
    </row>
    <row r="138" spans="1:7">
      <c r="A138" s="10">
        <v>74</v>
      </c>
      <c r="B138" s="40" t="s">
        <v>139</v>
      </c>
      <c r="C138" s="40"/>
      <c r="D138" s="41" t="s">
        <v>134</v>
      </c>
      <c r="E138" s="41"/>
      <c r="F138" s="35">
        <v>472.09</v>
      </c>
      <c r="G138" s="36"/>
    </row>
    <row r="139" spans="1:7" ht="32.25" customHeight="1">
      <c r="A139" s="10">
        <v>75</v>
      </c>
      <c r="B139" s="40" t="s">
        <v>140</v>
      </c>
      <c r="C139" s="40"/>
      <c r="D139" s="41" t="s">
        <v>134</v>
      </c>
      <c r="E139" s="41"/>
      <c r="F139" s="35">
        <v>1083.6300000000001</v>
      </c>
      <c r="G139" s="36"/>
    </row>
    <row r="140" spans="1:7" ht="32.25" customHeight="1">
      <c r="A140" s="10">
        <v>76</v>
      </c>
      <c r="B140" s="40" t="s">
        <v>138</v>
      </c>
      <c r="C140" s="40"/>
      <c r="D140" s="41" t="s">
        <v>134</v>
      </c>
      <c r="E140" s="41"/>
      <c r="F140" s="35">
        <v>472.09</v>
      </c>
      <c r="G140" s="36"/>
    </row>
    <row r="141" spans="1:7" ht="30.75" customHeight="1">
      <c r="A141" s="10">
        <v>77</v>
      </c>
      <c r="B141" s="40" t="s">
        <v>141</v>
      </c>
      <c r="C141" s="40"/>
      <c r="D141" s="41" t="s">
        <v>134</v>
      </c>
      <c r="E141" s="41"/>
      <c r="F141" s="35">
        <v>788.58</v>
      </c>
      <c r="G141" s="36"/>
    </row>
    <row r="142" spans="1:7" ht="30.75" customHeight="1">
      <c r="A142" s="10">
        <v>78</v>
      </c>
      <c r="B142" s="40" t="s">
        <v>142</v>
      </c>
      <c r="C142" s="40"/>
      <c r="D142" s="41" t="s">
        <v>134</v>
      </c>
      <c r="E142" s="41"/>
      <c r="F142" s="35">
        <v>2718.57</v>
      </c>
      <c r="G142" s="36"/>
    </row>
    <row r="143" spans="1:7" ht="31.5" customHeight="1">
      <c r="A143" s="10">
        <v>79</v>
      </c>
      <c r="B143" s="40" t="s">
        <v>87</v>
      </c>
      <c r="C143" s="40"/>
      <c r="D143" s="41" t="s">
        <v>134</v>
      </c>
      <c r="E143" s="41"/>
      <c r="F143" s="35">
        <v>2718.57</v>
      </c>
      <c r="G143" s="36"/>
    </row>
    <row r="144" spans="1:7">
      <c r="A144" s="10">
        <v>80</v>
      </c>
      <c r="B144" s="40" t="s">
        <v>143</v>
      </c>
      <c r="C144" s="40"/>
      <c r="D144" s="41" t="s">
        <v>134</v>
      </c>
      <c r="E144" s="41"/>
      <c r="F144" s="35">
        <v>2817.8</v>
      </c>
      <c r="G144" s="36"/>
    </row>
    <row r="145" spans="1:7" ht="64.5" customHeight="1">
      <c r="A145" s="13">
        <v>81</v>
      </c>
      <c r="B145" s="40" t="s">
        <v>147</v>
      </c>
      <c r="C145" s="40"/>
      <c r="D145" s="33" t="s">
        <v>148</v>
      </c>
      <c r="E145" s="34"/>
      <c r="F145" s="35">
        <v>49.22</v>
      </c>
      <c r="G145" s="36"/>
    </row>
    <row r="146" spans="1:7" ht="33" customHeight="1">
      <c r="A146" s="13">
        <v>82</v>
      </c>
      <c r="B146" s="31" t="s">
        <v>149</v>
      </c>
      <c r="C146" s="32"/>
      <c r="D146" s="33" t="s">
        <v>148</v>
      </c>
      <c r="E146" s="34"/>
      <c r="F146" s="35">
        <v>2178</v>
      </c>
      <c r="G146" s="36"/>
    </row>
    <row r="147" spans="1:7" ht="33" customHeight="1">
      <c r="A147" s="13">
        <v>83</v>
      </c>
      <c r="B147" s="31" t="s">
        <v>102</v>
      </c>
      <c r="C147" s="32"/>
      <c r="D147" s="33" t="s">
        <v>148</v>
      </c>
      <c r="E147" s="34"/>
      <c r="F147" s="35">
        <v>10590</v>
      </c>
      <c r="G147" s="36"/>
    </row>
    <row r="148" spans="1:7" ht="31.5" customHeight="1">
      <c r="A148" s="13">
        <v>84</v>
      </c>
      <c r="B148" s="31" t="s">
        <v>150</v>
      </c>
      <c r="C148" s="32"/>
      <c r="D148" s="33" t="s">
        <v>148</v>
      </c>
      <c r="E148" s="34"/>
      <c r="F148" s="35">
        <v>547.96</v>
      </c>
      <c r="G148" s="36"/>
    </row>
    <row r="149" spans="1:7" ht="33.75" customHeight="1">
      <c r="A149" s="13">
        <v>85</v>
      </c>
      <c r="B149" s="31" t="s">
        <v>87</v>
      </c>
      <c r="C149" s="32"/>
      <c r="D149" s="33" t="s">
        <v>148</v>
      </c>
      <c r="E149" s="34"/>
      <c r="F149" s="35">
        <v>4657.8999999999996</v>
      </c>
      <c r="G149" s="36"/>
    </row>
    <row r="150" spans="1:7" ht="33.75" customHeight="1">
      <c r="A150" s="13">
        <v>86</v>
      </c>
      <c r="B150" s="31" t="s">
        <v>151</v>
      </c>
      <c r="C150" s="32"/>
      <c r="D150" s="33" t="s">
        <v>148</v>
      </c>
      <c r="E150" s="34"/>
      <c r="F150" s="35">
        <v>4221.7</v>
      </c>
      <c r="G150" s="36"/>
    </row>
    <row r="151" spans="1:7" ht="33.75" customHeight="1">
      <c r="A151" s="13">
        <v>87</v>
      </c>
      <c r="B151" s="31" t="s">
        <v>152</v>
      </c>
      <c r="C151" s="32"/>
      <c r="D151" s="33" t="s">
        <v>148</v>
      </c>
      <c r="E151" s="34"/>
      <c r="F151" s="35">
        <v>2219.69</v>
      </c>
      <c r="G151" s="36"/>
    </row>
    <row r="152" spans="1:7" ht="34.5" customHeight="1">
      <c r="A152" s="14">
        <v>88</v>
      </c>
      <c r="B152" s="31" t="s">
        <v>153</v>
      </c>
      <c r="C152" s="32"/>
      <c r="D152" s="33" t="s">
        <v>148</v>
      </c>
      <c r="E152" s="34"/>
      <c r="F152" s="35">
        <v>4290.63</v>
      </c>
      <c r="G152" s="36"/>
    </row>
    <row r="153" spans="1:7" ht="46.5" customHeight="1">
      <c r="A153" s="14">
        <v>89</v>
      </c>
      <c r="B153" s="31" t="s">
        <v>154</v>
      </c>
      <c r="C153" s="32"/>
      <c r="D153" s="33" t="s">
        <v>148</v>
      </c>
      <c r="E153" s="34"/>
      <c r="F153" s="35">
        <v>6211.23</v>
      </c>
      <c r="G153" s="36"/>
    </row>
    <row r="154" spans="1:7" ht="32.25" customHeight="1">
      <c r="A154" s="14">
        <v>90</v>
      </c>
      <c r="B154" s="31" t="s">
        <v>152</v>
      </c>
      <c r="C154" s="32"/>
      <c r="D154" s="33" t="s">
        <v>148</v>
      </c>
      <c r="E154" s="34"/>
      <c r="F154" s="35">
        <v>7127.18</v>
      </c>
      <c r="G154" s="36"/>
    </row>
    <row r="155" spans="1:7" ht="33.75" customHeight="1">
      <c r="A155" s="14">
        <v>91</v>
      </c>
      <c r="B155" s="31" t="s">
        <v>155</v>
      </c>
      <c r="C155" s="32"/>
      <c r="D155" s="33" t="s">
        <v>148</v>
      </c>
      <c r="E155" s="34"/>
      <c r="F155" s="35">
        <v>1301.9100000000001</v>
      </c>
      <c r="G155" s="36"/>
    </row>
    <row r="156" spans="1:7" ht="32.25" customHeight="1">
      <c r="A156" s="14">
        <v>92</v>
      </c>
      <c r="B156" s="31" t="s">
        <v>152</v>
      </c>
      <c r="C156" s="32"/>
      <c r="D156" s="33" t="s">
        <v>148</v>
      </c>
      <c r="E156" s="34"/>
      <c r="F156" s="35">
        <v>4232.6000000000004</v>
      </c>
      <c r="G156" s="36"/>
    </row>
    <row r="157" spans="1:7" ht="32.25" customHeight="1">
      <c r="A157" s="14">
        <v>93</v>
      </c>
      <c r="B157" s="31" t="s">
        <v>156</v>
      </c>
      <c r="C157" s="32"/>
      <c r="D157" s="33" t="s">
        <v>148</v>
      </c>
      <c r="E157" s="34"/>
      <c r="F157" s="35">
        <v>2268.56</v>
      </c>
      <c r="G157" s="36"/>
    </row>
    <row r="158" spans="1:7" ht="31.5" customHeight="1">
      <c r="A158" s="14">
        <v>94</v>
      </c>
      <c r="B158" s="31" t="s">
        <v>157</v>
      </c>
      <c r="C158" s="32"/>
      <c r="D158" s="33" t="s">
        <v>148</v>
      </c>
      <c r="E158" s="34"/>
      <c r="F158" s="35">
        <v>3743.42</v>
      </c>
      <c r="G158" s="36"/>
    </row>
    <row r="159" spans="1:7" ht="32.25" customHeight="1">
      <c r="A159" s="14">
        <v>95</v>
      </c>
      <c r="B159" s="31" t="s">
        <v>158</v>
      </c>
      <c r="C159" s="32"/>
      <c r="D159" s="33" t="s">
        <v>148</v>
      </c>
      <c r="E159" s="34"/>
      <c r="F159" s="35">
        <v>638.02</v>
      </c>
      <c r="G159" s="36"/>
    </row>
    <row r="160" spans="1:7" ht="33" customHeight="1">
      <c r="A160" s="14">
        <v>96</v>
      </c>
      <c r="B160" s="31" t="s">
        <v>159</v>
      </c>
      <c r="C160" s="32"/>
      <c r="D160" s="33" t="s">
        <v>148</v>
      </c>
      <c r="E160" s="34"/>
      <c r="F160" s="35">
        <v>5861.16</v>
      </c>
      <c r="G160" s="36"/>
    </row>
    <row r="161" spans="1:7" ht="34.5" customHeight="1">
      <c r="A161" s="14">
        <v>97</v>
      </c>
      <c r="B161" s="31" t="s">
        <v>160</v>
      </c>
      <c r="C161" s="32"/>
      <c r="D161" s="33" t="s">
        <v>148</v>
      </c>
      <c r="E161" s="34"/>
      <c r="F161" s="35">
        <v>560.58000000000004</v>
      </c>
      <c r="G161" s="36"/>
    </row>
    <row r="162" spans="1:7" ht="65.25" customHeight="1">
      <c r="A162" s="15">
        <v>98</v>
      </c>
      <c r="B162" s="40" t="s">
        <v>161</v>
      </c>
      <c r="C162" s="40"/>
      <c r="D162" s="33" t="s">
        <v>162</v>
      </c>
      <c r="E162" s="34"/>
      <c r="F162" s="35">
        <v>77.38</v>
      </c>
      <c r="G162" s="36"/>
    </row>
    <row r="163" spans="1:7" ht="33" customHeight="1">
      <c r="A163" s="16">
        <v>99</v>
      </c>
      <c r="B163" s="31" t="s">
        <v>163</v>
      </c>
      <c r="C163" s="32"/>
      <c r="D163" s="33" t="s">
        <v>162</v>
      </c>
      <c r="E163" s="34"/>
      <c r="F163" s="35">
        <v>997.91</v>
      </c>
      <c r="G163" s="36"/>
    </row>
    <row r="164" spans="1:7" ht="33.75" customHeight="1">
      <c r="A164" s="17">
        <v>100</v>
      </c>
      <c r="B164" s="31" t="s">
        <v>164</v>
      </c>
      <c r="C164" s="32"/>
      <c r="D164" s="33" t="s">
        <v>162</v>
      </c>
      <c r="E164" s="34"/>
      <c r="F164" s="35">
        <v>4240.95</v>
      </c>
      <c r="G164" s="36"/>
    </row>
    <row r="165" spans="1:7" ht="33" customHeight="1">
      <c r="A165" s="17">
        <v>101</v>
      </c>
      <c r="B165" s="31" t="s">
        <v>87</v>
      </c>
      <c r="C165" s="32"/>
      <c r="D165" s="33" t="s">
        <v>162</v>
      </c>
      <c r="E165" s="34"/>
      <c r="F165" s="35">
        <v>3578.14</v>
      </c>
      <c r="G165" s="36"/>
    </row>
    <row r="166" spans="1:7" ht="31.5" customHeight="1">
      <c r="A166" s="17">
        <v>102</v>
      </c>
      <c r="B166" s="31" t="s">
        <v>87</v>
      </c>
      <c r="C166" s="32"/>
      <c r="D166" s="33" t="s">
        <v>162</v>
      </c>
      <c r="E166" s="34"/>
      <c r="F166" s="35">
        <v>1834.14</v>
      </c>
      <c r="G166" s="36"/>
    </row>
    <row r="167" spans="1:7">
      <c r="A167" s="17">
        <v>103</v>
      </c>
      <c r="B167" s="31" t="s">
        <v>165</v>
      </c>
      <c r="C167" s="32"/>
      <c r="D167" s="33" t="s">
        <v>162</v>
      </c>
      <c r="E167" s="34"/>
      <c r="F167" s="35">
        <v>3834.25</v>
      </c>
      <c r="G167" s="36"/>
    </row>
    <row r="168" spans="1:7" ht="33" customHeight="1">
      <c r="A168" s="17">
        <v>104</v>
      </c>
      <c r="B168" s="31" t="s">
        <v>166</v>
      </c>
      <c r="C168" s="32"/>
      <c r="D168" s="33" t="s">
        <v>162</v>
      </c>
      <c r="E168" s="34"/>
      <c r="F168" s="35">
        <v>3578.14</v>
      </c>
      <c r="G168" s="36"/>
    </row>
    <row r="169" spans="1:7" ht="48" customHeight="1">
      <c r="A169" s="17">
        <v>105</v>
      </c>
      <c r="B169" s="31" t="s">
        <v>167</v>
      </c>
      <c r="C169" s="32"/>
      <c r="D169" s="33" t="s">
        <v>162</v>
      </c>
      <c r="E169" s="34"/>
      <c r="F169" s="35">
        <v>4210.1899999999996</v>
      </c>
      <c r="G169" s="36"/>
    </row>
    <row r="170" spans="1:7" ht="50.25" customHeight="1">
      <c r="A170" s="17">
        <v>106</v>
      </c>
      <c r="B170" s="31" t="s">
        <v>168</v>
      </c>
      <c r="C170" s="32"/>
      <c r="D170" s="33" t="s">
        <v>162</v>
      </c>
      <c r="E170" s="34"/>
      <c r="F170" s="35">
        <v>1834.14</v>
      </c>
      <c r="G170" s="36"/>
    </row>
    <row r="171" spans="1:7" ht="63" customHeight="1">
      <c r="A171" s="17">
        <v>107</v>
      </c>
      <c r="B171" s="31" t="s">
        <v>169</v>
      </c>
      <c r="C171" s="32"/>
      <c r="D171" s="33" t="s">
        <v>162</v>
      </c>
      <c r="E171" s="34"/>
      <c r="F171" s="35">
        <v>3670.97</v>
      </c>
      <c r="G171" s="36"/>
    </row>
    <row r="172" spans="1:7" ht="32.25" customHeight="1">
      <c r="A172" s="20">
        <v>108</v>
      </c>
      <c r="B172" s="31" t="s">
        <v>96</v>
      </c>
      <c r="C172" s="32"/>
      <c r="D172" s="33" t="s">
        <v>202</v>
      </c>
      <c r="E172" s="34"/>
      <c r="F172" s="35">
        <v>718.58</v>
      </c>
      <c r="G172" s="36"/>
    </row>
    <row r="173" spans="1:7" ht="63" customHeight="1">
      <c r="A173" s="20">
        <v>109</v>
      </c>
      <c r="B173" s="31" t="s">
        <v>203</v>
      </c>
      <c r="C173" s="32"/>
      <c r="D173" s="33" t="s">
        <v>202</v>
      </c>
      <c r="E173" s="34"/>
      <c r="F173" s="35">
        <v>2266.0500000000002</v>
      </c>
      <c r="G173" s="36"/>
    </row>
    <row r="174" spans="1:7">
      <c r="A174" s="20">
        <v>110</v>
      </c>
      <c r="B174" s="31" t="s">
        <v>139</v>
      </c>
      <c r="C174" s="32"/>
      <c r="D174" s="33" t="s">
        <v>202</v>
      </c>
      <c r="E174" s="34"/>
      <c r="F174" s="35">
        <v>1242.3</v>
      </c>
      <c r="G174" s="36"/>
    </row>
    <row r="175" spans="1:7" ht="32.25" customHeight="1">
      <c r="A175" s="21">
        <v>111</v>
      </c>
      <c r="B175" s="31" t="s">
        <v>87</v>
      </c>
      <c r="C175" s="32"/>
      <c r="D175" s="33" t="s">
        <v>202</v>
      </c>
      <c r="E175" s="34"/>
      <c r="F175" s="35">
        <v>1799.74</v>
      </c>
      <c r="G175" s="36"/>
    </row>
    <row r="176" spans="1:7" ht="32.25" customHeight="1">
      <c r="A176" s="21">
        <v>112</v>
      </c>
      <c r="B176" s="31" t="s">
        <v>87</v>
      </c>
      <c r="C176" s="32"/>
      <c r="D176" s="33" t="s">
        <v>202</v>
      </c>
      <c r="E176" s="34"/>
      <c r="F176" s="35">
        <v>2372.92</v>
      </c>
      <c r="G176" s="36"/>
    </row>
    <row r="177" spans="1:7" ht="32.25" customHeight="1">
      <c r="A177" s="21">
        <v>113</v>
      </c>
      <c r="B177" s="31" t="s">
        <v>204</v>
      </c>
      <c r="C177" s="32"/>
      <c r="D177" s="33" t="s">
        <v>202</v>
      </c>
      <c r="E177" s="34"/>
      <c r="F177" s="35">
        <v>2372.92</v>
      </c>
      <c r="G177" s="36"/>
    </row>
    <row r="178" spans="1:7" ht="32.25" customHeight="1">
      <c r="A178" s="21">
        <v>114</v>
      </c>
      <c r="B178" s="31" t="s">
        <v>205</v>
      </c>
      <c r="C178" s="32"/>
      <c r="D178" s="33" t="s">
        <v>202</v>
      </c>
      <c r="E178" s="34"/>
      <c r="F178" s="35">
        <v>3599.48</v>
      </c>
      <c r="G178" s="36"/>
    </row>
    <row r="179" spans="1:7">
      <c r="A179" s="21">
        <v>115</v>
      </c>
      <c r="B179" s="31" t="s">
        <v>206</v>
      </c>
      <c r="C179" s="32"/>
      <c r="D179" s="33" t="s">
        <v>202</v>
      </c>
      <c r="E179" s="34"/>
      <c r="F179" s="35">
        <v>4175.28</v>
      </c>
      <c r="G179" s="36"/>
    </row>
    <row r="180" spans="1:7" ht="28.5" customHeight="1">
      <c r="A180" s="8"/>
      <c r="B180" s="45" t="s">
        <v>72</v>
      </c>
      <c r="C180" s="46"/>
      <c r="D180" s="43"/>
      <c r="E180" s="44"/>
      <c r="F180" s="47">
        <f>SUM(F65:G179)</f>
        <v>442081.66000000003</v>
      </c>
      <c r="G180" s="44"/>
    </row>
    <row r="182" spans="1:7">
      <c r="A182" s="1" t="s">
        <v>28</v>
      </c>
      <c r="D182" s="6">
        <f>2.1*H4*C6</f>
        <v>246352.68000000005</v>
      </c>
      <c r="E182" s="1" t="s">
        <v>29</v>
      </c>
    </row>
    <row r="183" spans="1:7">
      <c r="A183" s="1" t="s">
        <v>30</v>
      </c>
      <c r="D183" s="6">
        <f>F190*5.3%</f>
        <v>72998.791570000001</v>
      </c>
      <c r="E183" s="1" t="s">
        <v>29</v>
      </c>
    </row>
    <row r="185" spans="1:7">
      <c r="A185" s="1" t="s">
        <v>43</v>
      </c>
    </row>
    <row r="186" spans="1:7">
      <c r="A186" s="1" t="s">
        <v>74</v>
      </c>
    </row>
    <row r="187" spans="1:7">
      <c r="B187" s="1" t="s">
        <v>42</v>
      </c>
      <c r="F187" s="6">
        <f>1345605.35+87223.56+602.76</f>
        <v>1433431.6700000002</v>
      </c>
      <c r="G187" s="1" t="s">
        <v>29</v>
      </c>
    </row>
    <row r="188" spans="1:7">
      <c r="F188" s="6"/>
    </row>
    <row r="189" spans="1:7">
      <c r="A189" s="1" t="s">
        <v>31</v>
      </c>
    </row>
    <row r="190" spans="1:7">
      <c r="B190" s="1" t="s">
        <v>76</v>
      </c>
      <c r="F190" s="11">
        <f>1304197.32+72686.3+452.07</f>
        <v>1377335.6900000002</v>
      </c>
      <c r="G190" s="1" t="s">
        <v>29</v>
      </c>
    </row>
    <row r="191" spans="1:7">
      <c r="F191" s="11"/>
    </row>
    <row r="192" spans="1:7">
      <c r="A192" s="1" t="s">
        <v>221</v>
      </c>
      <c r="D192" s="6"/>
    </row>
    <row r="193" spans="1:7">
      <c r="A193" s="1" t="s">
        <v>77</v>
      </c>
      <c r="D193" s="6"/>
      <c r="F193" s="6">
        <f>41408.03+14537.26+150.69</f>
        <v>56095.98</v>
      </c>
      <c r="G193" s="1" t="s">
        <v>29</v>
      </c>
    </row>
    <row r="194" spans="1:7">
      <c r="D194" s="6"/>
      <c r="F194" s="6"/>
    </row>
    <row r="195" spans="1:7">
      <c r="A195" s="1" t="s">
        <v>222</v>
      </c>
      <c r="D195" s="6"/>
    </row>
    <row r="196" spans="1:7">
      <c r="A196" s="1" t="s">
        <v>223</v>
      </c>
      <c r="D196" s="6"/>
      <c r="F196" s="6">
        <v>159986.39000000001</v>
      </c>
      <c r="G196" s="1" t="s">
        <v>29</v>
      </c>
    </row>
    <row r="197" spans="1:7">
      <c r="D197" s="6"/>
      <c r="F197" s="6"/>
    </row>
    <row r="198" spans="1:7">
      <c r="A198" s="1" t="s">
        <v>75</v>
      </c>
    </row>
    <row r="199" spans="1:7">
      <c r="B199" s="1" t="s">
        <v>41</v>
      </c>
      <c r="F199" s="6">
        <f>F60+F180+D182</f>
        <v>1395915.0669990066</v>
      </c>
      <c r="G199" s="1" t="s">
        <v>29</v>
      </c>
    </row>
    <row r="202" spans="1:7">
      <c r="A202" s="1" t="s">
        <v>32</v>
      </c>
    </row>
    <row r="204" spans="1:7" ht="76.5">
      <c r="A204" s="7" t="s">
        <v>33</v>
      </c>
      <c r="B204" s="50" t="s">
        <v>34</v>
      </c>
      <c r="C204" s="50"/>
      <c r="D204" s="7" t="s">
        <v>35</v>
      </c>
      <c r="E204" s="50" t="s">
        <v>36</v>
      </c>
      <c r="F204" s="50"/>
      <c r="G204" s="7" t="s">
        <v>37</v>
      </c>
    </row>
    <row r="205" spans="1:7" ht="27" customHeight="1">
      <c r="A205" s="51" t="s">
        <v>38</v>
      </c>
      <c r="B205" s="52" t="s">
        <v>56</v>
      </c>
      <c r="C205" s="52"/>
      <c r="D205" s="9">
        <v>28</v>
      </c>
      <c r="E205" s="52" t="s">
        <v>58</v>
      </c>
      <c r="F205" s="52"/>
      <c r="G205" s="9">
        <v>26</v>
      </c>
    </row>
    <row r="206" spans="1:7" ht="31.5" customHeight="1">
      <c r="A206" s="51"/>
      <c r="B206" s="52" t="s">
        <v>44</v>
      </c>
      <c r="C206" s="52"/>
      <c r="D206" s="9">
        <v>15</v>
      </c>
      <c r="E206" s="52" t="s">
        <v>58</v>
      </c>
      <c r="F206" s="52"/>
      <c r="G206" s="9">
        <v>14</v>
      </c>
    </row>
    <row r="207" spans="1:7" ht="29.25" customHeight="1">
      <c r="A207" s="51"/>
      <c r="B207" s="52" t="s">
        <v>45</v>
      </c>
      <c r="C207" s="52"/>
      <c r="D207" s="9">
        <v>5</v>
      </c>
      <c r="E207" s="52" t="s">
        <v>58</v>
      </c>
      <c r="F207" s="52"/>
      <c r="G207" s="9">
        <v>5</v>
      </c>
    </row>
    <row r="208" spans="1:7" ht="27" customHeight="1">
      <c r="A208" s="9" t="s">
        <v>46</v>
      </c>
      <c r="B208" s="52" t="s">
        <v>47</v>
      </c>
      <c r="C208" s="52"/>
      <c r="D208" s="9"/>
      <c r="E208" s="52" t="s">
        <v>59</v>
      </c>
      <c r="F208" s="52"/>
      <c r="G208" s="9"/>
    </row>
    <row r="209" spans="1:7" ht="41.25" customHeight="1">
      <c r="A209" s="51" t="s">
        <v>48</v>
      </c>
      <c r="B209" s="52" t="s">
        <v>57</v>
      </c>
      <c r="C209" s="52"/>
      <c r="D209" s="9">
        <v>28</v>
      </c>
      <c r="E209" s="52" t="s">
        <v>60</v>
      </c>
      <c r="F209" s="52"/>
      <c r="G209" s="9">
        <v>28</v>
      </c>
    </row>
    <row r="210" spans="1:7" ht="67.5" customHeight="1">
      <c r="A210" s="51"/>
      <c r="B210" s="52" t="s">
        <v>49</v>
      </c>
      <c r="C210" s="52"/>
      <c r="D210" s="9"/>
      <c r="E210" s="52" t="s">
        <v>61</v>
      </c>
      <c r="F210" s="52"/>
      <c r="G210" s="9"/>
    </row>
    <row r="211" spans="1:7" ht="27.75" customHeight="1">
      <c r="A211" s="51"/>
      <c r="B211" s="52" t="s">
        <v>53</v>
      </c>
      <c r="C211" s="52"/>
      <c r="D211" s="9">
        <v>14</v>
      </c>
      <c r="E211" s="52" t="s">
        <v>62</v>
      </c>
      <c r="F211" s="52"/>
      <c r="G211" s="9">
        <v>14</v>
      </c>
    </row>
    <row r="212" spans="1:7" ht="54" customHeight="1">
      <c r="A212" s="51"/>
      <c r="B212" s="52" t="s">
        <v>54</v>
      </c>
      <c r="C212" s="52"/>
      <c r="D212" s="9">
        <v>3</v>
      </c>
      <c r="E212" s="52" t="s">
        <v>63</v>
      </c>
      <c r="F212" s="52"/>
      <c r="G212" s="9">
        <v>3</v>
      </c>
    </row>
    <row r="213" spans="1:7" ht="25.5" customHeight="1">
      <c r="A213" s="51"/>
      <c r="B213" s="52" t="s">
        <v>55</v>
      </c>
      <c r="C213" s="52"/>
      <c r="D213" s="9">
        <v>4</v>
      </c>
      <c r="E213" s="52" t="s">
        <v>64</v>
      </c>
      <c r="F213" s="52"/>
      <c r="G213" s="9">
        <v>4</v>
      </c>
    </row>
    <row r="214" spans="1:7" ht="39" customHeight="1">
      <c r="A214" s="51"/>
      <c r="B214" s="52" t="s">
        <v>50</v>
      </c>
      <c r="C214" s="52"/>
      <c r="D214" s="9"/>
      <c r="E214" s="52" t="s">
        <v>65</v>
      </c>
      <c r="F214" s="52"/>
      <c r="G214" s="9"/>
    </row>
    <row r="215" spans="1:7" ht="28.5" customHeight="1">
      <c r="A215" s="51"/>
      <c r="B215" s="52" t="s">
        <v>51</v>
      </c>
      <c r="C215" s="52"/>
      <c r="D215" s="9">
        <v>1</v>
      </c>
      <c r="E215" s="52" t="s">
        <v>60</v>
      </c>
      <c r="F215" s="52"/>
      <c r="G215" s="9">
        <v>1</v>
      </c>
    </row>
    <row r="216" spans="1:7">
      <c r="A216" s="51"/>
      <c r="B216" s="52" t="s">
        <v>52</v>
      </c>
      <c r="C216" s="52"/>
      <c r="D216" s="9">
        <v>7</v>
      </c>
      <c r="E216" s="52"/>
      <c r="F216" s="52"/>
      <c r="G216" s="9">
        <v>7</v>
      </c>
    </row>
    <row r="219" spans="1:7">
      <c r="A219" s="1" t="s">
        <v>68</v>
      </c>
      <c r="F219" s="1" t="s">
        <v>67</v>
      </c>
    </row>
    <row r="221" spans="1:7">
      <c r="A221" s="1" t="s">
        <v>71</v>
      </c>
      <c r="F2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447">
    <mergeCell ref="D175:E175"/>
    <mergeCell ref="D176:E176"/>
    <mergeCell ref="D177:E177"/>
    <mergeCell ref="D178:E178"/>
    <mergeCell ref="D179:E179"/>
    <mergeCell ref="B175:C175"/>
    <mergeCell ref="F175:G175"/>
    <mergeCell ref="B176:C176"/>
    <mergeCell ref="B177:C177"/>
    <mergeCell ref="B178:C178"/>
    <mergeCell ref="B179:C179"/>
    <mergeCell ref="F176:G176"/>
    <mergeCell ref="F177:G177"/>
    <mergeCell ref="F178:G178"/>
    <mergeCell ref="F179:G179"/>
    <mergeCell ref="B163:C163"/>
    <mergeCell ref="D163:E163"/>
    <mergeCell ref="F163:G163"/>
    <mergeCell ref="B157:C157"/>
    <mergeCell ref="D157:E157"/>
    <mergeCell ref="F157:G157"/>
    <mergeCell ref="B158:C158"/>
    <mergeCell ref="D158:E158"/>
    <mergeCell ref="F158:G158"/>
    <mergeCell ref="B159:C159"/>
    <mergeCell ref="D159:E159"/>
    <mergeCell ref="F159:G159"/>
    <mergeCell ref="B162:C162"/>
    <mergeCell ref="D162:E162"/>
    <mergeCell ref="F162:G162"/>
    <mergeCell ref="B208:C208"/>
    <mergeCell ref="E208:F208"/>
    <mergeCell ref="A209:A216"/>
    <mergeCell ref="B209:C209"/>
    <mergeCell ref="E209:F209"/>
    <mergeCell ref="B210:C210"/>
    <mergeCell ref="E210:F210"/>
    <mergeCell ref="B211:C211"/>
    <mergeCell ref="E211:F211"/>
    <mergeCell ref="B215:C215"/>
    <mergeCell ref="E215:F215"/>
    <mergeCell ref="B216:C216"/>
    <mergeCell ref="E216:F216"/>
    <mergeCell ref="B212:C212"/>
    <mergeCell ref="E212:F212"/>
    <mergeCell ref="B213:C213"/>
    <mergeCell ref="E213:F213"/>
    <mergeCell ref="B214:C214"/>
    <mergeCell ref="E214:F214"/>
    <mergeCell ref="F180:G180"/>
    <mergeCell ref="B204:C204"/>
    <mergeCell ref="E204:F204"/>
    <mergeCell ref="A205:A207"/>
    <mergeCell ref="B205:C205"/>
    <mergeCell ref="E205:F205"/>
    <mergeCell ref="B206:C206"/>
    <mergeCell ref="E206:F206"/>
    <mergeCell ref="B207:C207"/>
    <mergeCell ref="E207:F207"/>
    <mergeCell ref="B180:C180"/>
    <mergeCell ref="D180:E180"/>
    <mergeCell ref="B143:C143"/>
    <mergeCell ref="B144:C14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80:C80"/>
    <mergeCell ref="B81:C81"/>
    <mergeCell ref="B82:C82"/>
    <mergeCell ref="B83:C83"/>
    <mergeCell ref="B84:C84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4:C64"/>
    <mergeCell ref="D64:E64"/>
    <mergeCell ref="F64:G64"/>
    <mergeCell ref="B65:C65"/>
    <mergeCell ref="B66:C66"/>
    <mergeCell ref="B67:C67"/>
    <mergeCell ref="B60:C60"/>
    <mergeCell ref="D60:E60"/>
    <mergeCell ref="F60:G60"/>
    <mergeCell ref="D65:E65"/>
    <mergeCell ref="D66:E66"/>
    <mergeCell ref="D67:E67"/>
    <mergeCell ref="F65:G65"/>
    <mergeCell ref="F66:G66"/>
    <mergeCell ref="F67:G67"/>
    <mergeCell ref="D58:E58"/>
    <mergeCell ref="F58:G58"/>
    <mergeCell ref="B55:C55"/>
    <mergeCell ref="D55:E55"/>
    <mergeCell ref="F55:G55"/>
    <mergeCell ref="B56:C56"/>
    <mergeCell ref="D56:E56"/>
    <mergeCell ref="F56:G56"/>
    <mergeCell ref="B59:C59"/>
    <mergeCell ref="D59:E59"/>
    <mergeCell ref="F59:G59"/>
    <mergeCell ref="A1:G1"/>
    <mergeCell ref="A2:G2"/>
    <mergeCell ref="A3:G3"/>
    <mergeCell ref="A4:G4"/>
    <mergeCell ref="B51:C51"/>
    <mergeCell ref="D51:E51"/>
    <mergeCell ref="F51:G51"/>
    <mergeCell ref="D77:E77"/>
    <mergeCell ref="D78:E78"/>
    <mergeCell ref="F77:G77"/>
    <mergeCell ref="F78:G78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B57:C57"/>
    <mergeCell ref="D57:E57"/>
    <mergeCell ref="F57:G57"/>
    <mergeCell ref="B58:C58"/>
    <mergeCell ref="D79:E79"/>
    <mergeCell ref="D80:E80"/>
    <mergeCell ref="D81:E81"/>
    <mergeCell ref="D82:E82"/>
    <mergeCell ref="D83:E83"/>
    <mergeCell ref="D84:E84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103:E103"/>
    <mergeCell ref="D104:E104"/>
    <mergeCell ref="D105:E105"/>
    <mergeCell ref="D106:E106"/>
    <mergeCell ref="D107:E107"/>
    <mergeCell ref="D108:E108"/>
    <mergeCell ref="D109:E109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F79:G79"/>
    <mergeCell ref="F80:G80"/>
    <mergeCell ref="F81:G81"/>
    <mergeCell ref="F82:G82"/>
    <mergeCell ref="F83:G83"/>
    <mergeCell ref="F84:G84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103:G103"/>
    <mergeCell ref="F104:G104"/>
    <mergeCell ref="F105:G105"/>
    <mergeCell ref="F106:G106"/>
    <mergeCell ref="F107:G107"/>
    <mergeCell ref="F108:G108"/>
    <mergeCell ref="F109:G109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B145:C145"/>
    <mergeCell ref="D145:E145"/>
    <mergeCell ref="F145:G145"/>
    <mergeCell ref="B146:C146"/>
    <mergeCell ref="D146:E146"/>
    <mergeCell ref="F146:G146"/>
    <mergeCell ref="B147:C147"/>
    <mergeCell ref="D147:E147"/>
    <mergeCell ref="F147:G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B161:C161"/>
    <mergeCell ref="D161:E161"/>
    <mergeCell ref="F161:G161"/>
    <mergeCell ref="B152:C152"/>
    <mergeCell ref="D152:E152"/>
    <mergeCell ref="F152:G152"/>
    <mergeCell ref="B153:C153"/>
    <mergeCell ref="D153:E153"/>
    <mergeCell ref="F153:G153"/>
    <mergeCell ref="B154:C154"/>
    <mergeCell ref="D154:E154"/>
    <mergeCell ref="F154:G154"/>
    <mergeCell ref="B155:C155"/>
    <mergeCell ref="D155:E155"/>
    <mergeCell ref="F155:G155"/>
    <mergeCell ref="B156:C156"/>
    <mergeCell ref="D156:E156"/>
    <mergeCell ref="F156:G156"/>
    <mergeCell ref="B160:C160"/>
    <mergeCell ref="D160:E160"/>
    <mergeCell ref="F160:G160"/>
    <mergeCell ref="B164:C164"/>
    <mergeCell ref="D164:E164"/>
    <mergeCell ref="F164:G164"/>
    <mergeCell ref="B165:C165"/>
    <mergeCell ref="D165:E165"/>
    <mergeCell ref="F165:G165"/>
    <mergeCell ref="B166:C166"/>
    <mergeCell ref="D166:E166"/>
    <mergeCell ref="F166:G166"/>
    <mergeCell ref="B170:C170"/>
    <mergeCell ref="D170:E170"/>
    <mergeCell ref="F170:G170"/>
    <mergeCell ref="B171:C171"/>
    <mergeCell ref="D171:E171"/>
    <mergeCell ref="F171:G171"/>
    <mergeCell ref="B167:C167"/>
    <mergeCell ref="D167:E167"/>
    <mergeCell ref="F167:G167"/>
    <mergeCell ref="B168:C168"/>
    <mergeCell ref="D168:E168"/>
    <mergeCell ref="F168:G168"/>
    <mergeCell ref="B169:C169"/>
    <mergeCell ref="D169:E169"/>
    <mergeCell ref="F169:G169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C27:D27"/>
    <mergeCell ref="E27:F27"/>
    <mergeCell ref="B172:C172"/>
    <mergeCell ref="D172:E172"/>
    <mergeCell ref="F172:G172"/>
    <mergeCell ref="B173:C173"/>
    <mergeCell ref="D173:E173"/>
    <mergeCell ref="F173:G173"/>
    <mergeCell ref="B174:C174"/>
    <mergeCell ref="D174:E174"/>
    <mergeCell ref="F174:G174"/>
    <mergeCell ref="A42:A43"/>
    <mergeCell ref="F42:F43"/>
    <mergeCell ref="G42:G43"/>
    <mergeCell ref="A44:A45"/>
    <mergeCell ref="F44:F45"/>
    <mergeCell ref="G44:G4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2014-03-03T11:42:23Z</dcterms:modified>
</cp:coreProperties>
</file>