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G40"/>
  <c r="G38"/>
  <c r="G36"/>
  <c r="G34"/>
  <c r="F42"/>
  <c r="E42"/>
  <c r="D42"/>
  <c r="B41"/>
  <c r="B40"/>
  <c r="B39"/>
  <c r="B38"/>
  <c r="B37"/>
  <c r="B36"/>
  <c r="B35"/>
  <c r="B34"/>
  <c r="D137"/>
  <c r="C6"/>
  <c r="D136" s="1"/>
  <c r="G42" l="1"/>
  <c r="F51"/>
  <c r="F50"/>
  <c r="F54"/>
  <c r="F134"/>
  <c r="F55" l="1"/>
  <c r="F154" s="1"/>
</calcChain>
</file>

<file path=xl/sharedStrings.xml><?xml version="1.0" encoding="utf-8"?>
<sst xmlns="http://schemas.openxmlformats.org/spreadsheetml/2006/main" count="287" uniqueCount="202">
  <si>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</si>
  <si>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</si>
  <si>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</si>
  <si>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</si>
  <si>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</si>
  <si>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</si>
  <si>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</si>
  <si>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</si>
  <si>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</si>
  <si>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</si>
  <si>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</si>
  <si>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</si>
  <si>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</si>
  <si>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</si>
  <si>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</si>
  <si>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</si>
  <si>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</si>
  <si>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</si>
  <si>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</si>
  <si>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</si>
  <si>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</si>
  <si>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</si>
  <si>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</si>
  <si>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</si>
  <si>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</si>
  <si>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</si>
  <si>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</si>
  <si>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</si>
  <si>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</si>
  <si>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</si>
  <si>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</si>
  <si>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</si>
  <si>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</si>
  <si>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</si>
  <si>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</si>
  <si>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</si>
  <si>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</si>
  <si>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</si>
  <si>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</si>
  <si>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</si>
  <si>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</si>
  <si>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</si>
  <si>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</si>
  <si>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</si>
  <si>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</si>
  <si>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</si>
  <si>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</si>
  <si>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</si>
  <si>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</si>
  <si>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</si>
  <si>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</si>
  <si>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</si>
  <si>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</si>
  <si>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</si>
  <si>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</si>
  <si>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</si>
  <si>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</si>
  <si>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</si>
  <si>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</si>
  <si>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</si>
  <si>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</si>
  <si>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</si>
  <si>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</si>
  <si>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</si>
  <si>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</si>
  <si>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</si>
  <si>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</si>
  <si>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</si>
  <si>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</si>
  <si>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</si>
  <si>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</si>
  <si>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</si>
  <si>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</si>
  <si>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</si>
  <si>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</si>
  <si>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</si>
  <si>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</si>
  <si>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</si>
  <si>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>многоквартирным домом № 5  по улице 9 Пятилетки</t>
  </si>
  <si>
    <t>Январь</t>
  </si>
  <si>
    <t>кв.94 замена стояка канализации</t>
  </si>
  <si>
    <t>кв.96 прочитска засора стояка канализации</t>
  </si>
  <si>
    <t>кв.116 регистрация счетчика ХВ,установка пломбы</t>
  </si>
  <si>
    <t>кв.22 регистрация счетчика ХВ,установка пломбы</t>
  </si>
  <si>
    <t>кв.67 регистрация счетчика ХВ,установка пломбы</t>
  </si>
  <si>
    <t xml:space="preserve">проверка и прочистка дымоходов </t>
  </si>
  <si>
    <t>Февраль</t>
  </si>
  <si>
    <t>подвал замена шаровых кранов на стояках отопления</t>
  </si>
  <si>
    <t>подвал ремонт лежака ХВ</t>
  </si>
  <si>
    <t>кв.64 ремонт стояка ХВ</t>
  </si>
  <si>
    <t>кв.65 замена стояка канализации</t>
  </si>
  <si>
    <t>кв.84 замена стояка канализации</t>
  </si>
  <si>
    <t>кв.85 регистрация счетчика ХВ,установка пломбы</t>
  </si>
  <si>
    <t>Март</t>
  </si>
  <si>
    <t>подвал ремонт стояков отопления</t>
  </si>
  <si>
    <t xml:space="preserve">ремонт освещения подвалов </t>
  </si>
  <si>
    <t>Апрель</t>
  </si>
  <si>
    <t>кв.23 регистрация счетчика ХВ,установка пломбы</t>
  </si>
  <si>
    <t>кв.40 регистрация счетчика ХВ,установка пломбы</t>
  </si>
  <si>
    <t>кв.7 регистрация счетчика ХВ,установка пломбы</t>
  </si>
  <si>
    <t>кв.73 ремонт стояка отопления</t>
  </si>
  <si>
    <t>Замена лежака ХВС</t>
  </si>
  <si>
    <t>Май</t>
  </si>
  <si>
    <t>кв.73 замена стояка канализации</t>
  </si>
  <si>
    <t>кв.128 регистрация счетчика ХВ,установка пломбы</t>
  </si>
  <si>
    <t>кв.32 регистрация счетчика ХВ,установка пломбы</t>
  </si>
  <si>
    <t>Замена ввода ХВС</t>
  </si>
  <si>
    <t>Июнь</t>
  </si>
  <si>
    <t>кв.126 ремонт мягкой кровли</t>
  </si>
  <si>
    <t>кв.14 замена стояка канализации</t>
  </si>
  <si>
    <t>кв.56 замена врезки ХВ</t>
  </si>
  <si>
    <t>кв.56 замена стояка канализации</t>
  </si>
  <si>
    <t>ремонт освещения площадок,подвала</t>
  </si>
  <si>
    <t>кв.14 регистрация счетчика ХВ,установка пломбы</t>
  </si>
  <si>
    <t>кв.25 регистрация счетчика ХВ,установка пломбы</t>
  </si>
  <si>
    <t>кв.5 регистрация счетчика ХВ,установка пломбы</t>
  </si>
  <si>
    <t>кв.127 регистрация счетчика ХВ,установка пломбы</t>
  </si>
  <si>
    <t>Июль</t>
  </si>
  <si>
    <t>кв.43 регистрация счетчика ХВ,установка пломбы</t>
  </si>
  <si>
    <t>кв.65 регистрация счетчика ХВ,установка пломбы</t>
  </si>
  <si>
    <t>спиливание дерева,вынос мусора и деревьев к дороге</t>
  </si>
  <si>
    <t>ремонт мягкой кровли</t>
  </si>
  <si>
    <t>Август</t>
  </si>
  <si>
    <t>ремонт водяного счетчика</t>
  </si>
  <si>
    <t>подвал ремонт освещения</t>
  </si>
  <si>
    <t>кв.13 регистрация счетчика ХВ,установка пломбы</t>
  </si>
  <si>
    <t>кв.46 регистрация счетчика ХВ,установка пломбы</t>
  </si>
  <si>
    <t>кв.91 регистрация счетчика ХВ,установка пломбы</t>
  </si>
  <si>
    <t>кв.57 регистрация счетчика ХВ,установка пломбы</t>
  </si>
  <si>
    <t>кв.20 ремонт стояка канализации</t>
  </si>
  <si>
    <t>кв.98 ремонт врезки ХВ</t>
  </si>
  <si>
    <t>окраска подъездных дверей</t>
  </si>
  <si>
    <t>кв.125 регистрация счетчика ХВ,установка пломбы</t>
  </si>
  <si>
    <t>Сентябрь</t>
  </si>
  <si>
    <t>кв.126 регистрация счетчика ХВ,установка пломбы</t>
  </si>
  <si>
    <t>кв.48 регистрация счетчика ХВ,установка пломбы</t>
  </si>
  <si>
    <t>кв.98 регистрация счетчика ХВ,установка пломбы</t>
  </si>
  <si>
    <t>заполнение системы отопления</t>
  </si>
  <si>
    <t>заполнение системы отопления после прорыва трубы в подвале</t>
  </si>
  <si>
    <t>кв.48 ремонт ХВС</t>
  </si>
  <si>
    <t>очистка крыши от снега и сосулек</t>
  </si>
  <si>
    <t>кв.100,97,103 Замена стояка ХВС</t>
  </si>
  <si>
    <t>кв.82,85 Замена стояка ХВС</t>
  </si>
  <si>
    <t>под.№5 ремонт обрешетки кровли входа в подвал</t>
  </si>
  <si>
    <t>кв.51,54 Замена стояка отопления</t>
  </si>
  <si>
    <t>кв.10 регистрация счетчика ХВ,установка пломбы</t>
  </si>
  <si>
    <t>Октябрь</t>
  </si>
  <si>
    <t>остекление</t>
  </si>
  <si>
    <t>установка досок для объявлений</t>
  </si>
  <si>
    <t>наладка циркуляции отопления</t>
  </si>
  <si>
    <t>кв.124 замена подводки отопления</t>
  </si>
  <si>
    <t>кв.124 наладка стояков отопления</t>
  </si>
  <si>
    <t>остекление поодъездов,установка оконных створок</t>
  </si>
  <si>
    <t>Ноябрь</t>
  </si>
  <si>
    <t>кв.38 регистрация счетчика ХВ,установка пломбы</t>
  </si>
  <si>
    <t>кв.50 регистрация счетчика ХВ,установка пломбы</t>
  </si>
  <si>
    <t>кв.70 регистрация счетчика ХВ,установка пломбы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</si>
  <si>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</si>
  <si>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</si>
  <si>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</si>
  <si>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</si>
  <si>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</si>
  <si>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</si>
  <si>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</si>
  <si>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</si>
  <si>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</si>
  <si>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</si>
  <si>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</si>
  <si>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</si>
  <si>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</si>
  <si>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</si>
  <si>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</si>
  <si>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</si>
  <si>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</si>
  <si>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</si>
  <si>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</si>
  <si>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</si>
  <si>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</si>
  <si>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</si>
  <si>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</si>
  <si>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</si>
  <si>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</si>
  <si>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</si>
  <si>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</si>
  <si>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</si>
  <si>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28.02.2013г.</t>
  </si>
  <si>
    <t>27 от 13.01.2009г.</t>
  </si>
  <si>
    <t>смена стекол</t>
  </si>
  <si>
    <t>Декабрь</t>
  </si>
  <si>
    <t>подъезд ремонт эл.проводки</t>
  </si>
  <si>
    <t>до 2008г.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</si>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</sst>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topLeftCell="A145" workbookViewId="0">
      <selection activeCell="A156" sqref="A156:XFD15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5" style="1" hidden="1" customWidth="1"/>
    <col min="9" max="16384" width="9.140625" style="1"/>
  </cols>
  <sheetData>
    <row r="1" spans="1:8">
      <c r="A1" s="40" t="s">
        <v>0</v>
      </c>
      <c r="B1" s="40"/>
      <c r="C1" s="40"/>
      <c r="D1" s="40"/>
      <c r="E1" s="40"/>
      <c r="F1" s="40"/>
      <c r="G1" s="40"/>
    </row>
    <row r="2" spans="1:8">
      <c r="A2" s="40" t="s">
        <v>5</v>
      </c>
      <c r="B2" s="40"/>
      <c r="C2" s="40"/>
      <c r="D2" s="40"/>
      <c r="E2" s="40"/>
      <c r="F2" s="40"/>
      <c r="G2" s="40"/>
    </row>
    <row r="3" spans="1:8">
      <c r="A3" s="40" t="s">
        <v>78</v>
      </c>
      <c r="B3" s="40"/>
      <c r="C3" s="40"/>
      <c r="D3" s="40"/>
      <c r="E3" s="40"/>
      <c r="F3" s="40"/>
      <c r="G3" s="40"/>
    </row>
    <row r="4" spans="1:8">
      <c r="A4" s="40" t="s">
        <v>73</v>
      </c>
      <c r="B4" s="40"/>
      <c r="C4" s="40"/>
      <c r="D4" s="40"/>
      <c r="E4" s="40"/>
      <c r="F4" s="40"/>
      <c r="G4" s="40"/>
      <c r="H4" s="8">
        <v>12</v>
      </c>
    </row>
    <row r="5" spans="1:8" ht="11.25" customHeight="1"/>
    <row r="6" spans="1:8">
      <c r="A6" s="1" t="s">
        <v>6</v>
      </c>
      <c r="C6" s="9">
        <f>D7+D8</f>
        <v>5963.2</v>
      </c>
      <c r="D6" s="1" t="s">
        <v>2</v>
      </c>
    </row>
    <row r="7" spans="1:8">
      <c r="A7" s="1" t="s">
        <v>159</v>
      </c>
      <c r="B7" s="1" t="s">
        <v>160</v>
      </c>
      <c r="C7" s="9"/>
      <c r="D7" s="1">
        <v>5915.9</v>
      </c>
      <c r="E7" s="1" t="s">
        <v>2</v>
      </c>
    </row>
    <row r="8" spans="1:8">
      <c r="B8" s="1" t="s">
        <v>161</v>
      </c>
      <c r="C8" s="9"/>
      <c r="D8" s="1">
        <v>47.3</v>
      </c>
      <c r="E8" s="1" t="s">
        <v>2</v>
      </c>
    </row>
    <row r="9" spans="1:8">
      <c r="A9" s="1" t="s">
        <v>162</v>
      </c>
      <c r="C9" s="1">
        <v>5</v>
      </c>
    </row>
    <row r="10" spans="1:8">
      <c r="A10" s="1" t="s">
        <v>163</v>
      </c>
      <c r="C10" s="1">
        <v>8</v>
      </c>
    </row>
    <row r="11" spans="1:8">
      <c r="A11" s="1" t="s">
        <v>164</v>
      </c>
      <c r="C11" s="1">
        <v>129</v>
      </c>
    </row>
    <row r="12" spans="1:8">
      <c r="A12" s="1" t="s">
        <v>165</v>
      </c>
      <c r="E12" s="1">
        <v>519</v>
      </c>
      <c r="F12" s="1" t="s">
        <v>2</v>
      </c>
    </row>
    <row r="13" spans="1:8">
      <c r="A13" s="1" t="s">
        <v>166</v>
      </c>
      <c r="B13" s="1">
        <v>1650</v>
      </c>
      <c r="C13" s="1" t="s">
        <v>2</v>
      </c>
    </row>
    <row r="14" spans="1:8">
      <c r="A14" s="1" t="s">
        <v>167</v>
      </c>
      <c r="D14" s="1">
        <v>4860</v>
      </c>
      <c r="E14" s="1" t="s">
        <v>2</v>
      </c>
    </row>
    <row r="16" spans="1:8">
      <c r="A16" s="1" t="s">
        <v>168</v>
      </c>
    </row>
    <row r="17" spans="1:6">
      <c r="A17" s="41" t="s">
        <v>169</v>
      </c>
      <c r="B17" s="41"/>
      <c r="C17" s="41"/>
      <c r="D17" s="41"/>
      <c r="E17" s="41" t="s">
        <v>170</v>
      </c>
      <c r="F17" s="41"/>
    </row>
    <row r="18" spans="1:6">
      <c r="A18" s="42" t="s">
        <v>171</v>
      </c>
      <c r="B18" s="42"/>
      <c r="C18" s="42"/>
      <c r="D18" s="42"/>
      <c r="E18" s="41" t="s">
        <v>191</v>
      </c>
      <c r="F18" s="41"/>
    </row>
    <row r="19" spans="1:6">
      <c r="A19" s="42" t="s">
        <v>172</v>
      </c>
      <c r="B19" s="42"/>
      <c r="C19" s="42"/>
      <c r="D19" s="42"/>
      <c r="E19" s="41" t="s">
        <v>190</v>
      </c>
      <c r="F19" s="41"/>
    </row>
    <row r="20" spans="1:6">
      <c r="A20" s="42" t="s">
        <v>173</v>
      </c>
      <c r="B20" s="42"/>
      <c r="C20" s="42"/>
      <c r="D20" s="42"/>
      <c r="E20" s="41" t="s">
        <v>185</v>
      </c>
      <c r="F20" s="41"/>
    </row>
    <row r="22" spans="1:6">
      <c r="A22" s="1" t="s">
        <v>174</v>
      </c>
    </row>
    <row r="23" spans="1:6" ht="31.5" customHeight="1">
      <c r="A23" s="46" t="s">
        <v>175</v>
      </c>
      <c r="B23" s="46"/>
      <c r="C23" s="46" t="s">
        <v>176</v>
      </c>
      <c r="D23" s="46"/>
      <c r="E23" s="46" t="s">
        <v>177</v>
      </c>
      <c r="F23" s="46"/>
    </row>
    <row r="24" spans="1:6">
      <c r="A24" s="10" t="s">
        <v>178</v>
      </c>
      <c r="B24" s="10"/>
      <c r="C24" s="41">
        <v>121</v>
      </c>
      <c r="D24" s="41"/>
      <c r="E24" s="41">
        <v>123</v>
      </c>
      <c r="F24" s="41"/>
    </row>
    <row r="25" spans="1:6">
      <c r="A25" s="10" t="s">
        <v>179</v>
      </c>
      <c r="B25" s="10"/>
      <c r="C25" s="41">
        <v>46</v>
      </c>
      <c r="D25" s="41"/>
      <c r="E25" s="41">
        <v>74</v>
      </c>
      <c r="F25" s="41"/>
    </row>
    <row r="27" spans="1:6">
      <c r="A27" s="1" t="s">
        <v>180</v>
      </c>
      <c r="C27" s="1" t="s">
        <v>186</v>
      </c>
    </row>
    <row r="29" spans="1:6">
      <c r="A29" s="1" t="s">
        <v>181</v>
      </c>
    </row>
    <row r="30" spans="1:6">
      <c r="B30" s="1" t="s">
        <v>182</v>
      </c>
      <c r="D30" s="17">
        <v>12.2</v>
      </c>
      <c r="E30" s="1" t="s">
        <v>183</v>
      </c>
    </row>
    <row r="31" spans="1:6">
      <c r="B31" s="1" t="s">
        <v>184</v>
      </c>
      <c r="D31" s="1">
        <v>13.66</v>
      </c>
      <c r="E31" s="1" t="s">
        <v>183</v>
      </c>
    </row>
    <row r="32" spans="1:6" ht="33.75" customHeight="1">
      <c r="A32" s="1" t="s">
        <v>1</v>
      </c>
    </row>
    <row r="33" spans="1:10" ht="98.25" customHeight="1">
      <c r="A33" s="18" t="s">
        <v>3</v>
      </c>
      <c r="B33" s="18" t="s">
        <v>192</v>
      </c>
      <c r="C33" s="18" t="s">
        <v>193</v>
      </c>
      <c r="D33" s="18" t="s">
        <v>194</v>
      </c>
      <c r="E33" s="18" t="s">
        <v>4</v>
      </c>
      <c r="F33" s="18" t="s">
        <v>195</v>
      </c>
      <c r="G33" s="18" t="s">
        <v>196</v>
      </c>
      <c r="H33" s="19"/>
      <c r="I33" s="19"/>
      <c r="J33" s="19"/>
    </row>
    <row r="34" spans="1:10">
      <c r="A34" s="22" t="s">
        <v>39</v>
      </c>
      <c r="B34" s="3">
        <f>D34/C34</f>
        <v>88237.143968871591</v>
      </c>
      <c r="C34" s="4">
        <v>2.57</v>
      </c>
      <c r="D34" s="4">
        <v>226769.46</v>
      </c>
      <c r="E34" s="4">
        <v>1841.16</v>
      </c>
      <c r="F34" s="20">
        <v>504095.78</v>
      </c>
      <c r="G34" s="20">
        <f>D34+D35+E34+E35-F34</f>
        <v>16621.849999999919</v>
      </c>
    </row>
    <row r="35" spans="1:10">
      <c r="A35" s="23"/>
      <c r="B35" s="3">
        <f>D35/C35</f>
        <v>99045.969491525408</v>
      </c>
      <c r="C35" s="4">
        <v>2.95</v>
      </c>
      <c r="D35" s="4">
        <v>292185.61</v>
      </c>
      <c r="E35" s="4">
        <v>-78.599999999999994</v>
      </c>
      <c r="F35" s="21"/>
      <c r="G35" s="21"/>
    </row>
    <row r="36" spans="1:10">
      <c r="A36" s="22" t="s">
        <v>40</v>
      </c>
      <c r="B36" s="3">
        <f t="shared" ref="B36:B41" si="0">D36/C36</f>
        <v>434.63793311056924</v>
      </c>
      <c r="C36" s="4">
        <v>1328.76</v>
      </c>
      <c r="D36" s="4">
        <v>577529.5</v>
      </c>
      <c r="E36" s="4">
        <v>-143.55000000000001</v>
      </c>
      <c r="F36" s="20">
        <v>924618.69</v>
      </c>
      <c r="G36" s="20">
        <f t="shared" ref="G36" si="1">D36+D37+E36+E37-F36</f>
        <v>36831.540000000037</v>
      </c>
    </row>
    <row r="37" spans="1:10">
      <c r="A37" s="23"/>
      <c r="B37" s="3">
        <f t="shared" si="0"/>
        <v>255.61002036551443</v>
      </c>
      <c r="C37" s="4">
        <v>1502.54</v>
      </c>
      <c r="D37" s="4">
        <v>384064.28</v>
      </c>
      <c r="E37" s="4"/>
      <c r="F37" s="21"/>
      <c r="G37" s="21"/>
    </row>
    <row r="38" spans="1:10" ht="16.5" customHeight="1">
      <c r="A38" s="22" t="s">
        <v>197</v>
      </c>
      <c r="B38" s="3">
        <f t="shared" si="0"/>
        <v>7812.0961672473868</v>
      </c>
      <c r="C38" s="4">
        <v>14.35</v>
      </c>
      <c r="D38" s="4">
        <v>112103.58</v>
      </c>
      <c r="E38" s="4">
        <v>676.78</v>
      </c>
      <c r="F38" s="20">
        <v>235397.28</v>
      </c>
      <c r="G38" s="20">
        <f t="shared" ref="G38" si="2">D38+D39+E38+E39-F38</f>
        <v>2669.0299999999988</v>
      </c>
    </row>
    <row r="39" spans="1:10">
      <c r="A39" s="23"/>
      <c r="B39" s="3">
        <f t="shared" si="0"/>
        <v>7678.8966142684403</v>
      </c>
      <c r="C39" s="4">
        <v>16.54</v>
      </c>
      <c r="D39" s="4">
        <v>127008.95</v>
      </c>
      <c r="E39" s="4">
        <v>-1723</v>
      </c>
      <c r="F39" s="21"/>
      <c r="G39" s="21"/>
    </row>
    <row r="40" spans="1:10" ht="16.5" customHeight="1">
      <c r="A40" s="22" t="s">
        <v>198</v>
      </c>
      <c r="B40" s="3">
        <f t="shared" si="0"/>
        <v>7812.0997103847749</v>
      </c>
      <c r="C40" s="4">
        <v>24.17</v>
      </c>
      <c r="D40" s="4">
        <v>188818.45</v>
      </c>
      <c r="E40" s="4">
        <v>1140.18</v>
      </c>
      <c r="F40" s="20">
        <v>400922.44</v>
      </c>
      <c r="G40" s="20">
        <f t="shared" ref="G40" si="3">D40+D41+E40+E41-F40</f>
        <v>4395.5</v>
      </c>
    </row>
    <row r="41" spans="1:10">
      <c r="A41" s="23"/>
      <c r="B41" s="3">
        <f t="shared" si="0"/>
        <v>7439.2983651226159</v>
      </c>
      <c r="C41" s="4">
        <v>29.36</v>
      </c>
      <c r="D41" s="4">
        <v>218417.8</v>
      </c>
      <c r="E41" s="4">
        <v>-3058.49</v>
      </c>
      <c r="F41" s="21"/>
      <c r="G41" s="21"/>
    </row>
    <row r="42" spans="1:10">
      <c r="A42" s="2" t="s">
        <v>70</v>
      </c>
      <c r="B42" s="3"/>
      <c r="C42" s="4"/>
      <c r="D42" s="4">
        <f>SUM(D34:D41)</f>
        <v>2126897.63</v>
      </c>
      <c r="E42" s="4">
        <f>SUM(E34:E41)</f>
        <v>-1345.5199999999998</v>
      </c>
      <c r="F42" s="4">
        <f>SUM(F34:F41)</f>
        <v>2065034.19</v>
      </c>
      <c r="G42" s="4">
        <f>SUM(G34:G41)</f>
        <v>60517.919999999955</v>
      </c>
    </row>
    <row r="43" spans="1:10" ht="33.75" customHeight="1"/>
    <row r="44" spans="1:10" ht="12" customHeight="1"/>
    <row r="45" spans="1:10">
      <c r="A45" s="1" t="s">
        <v>7</v>
      </c>
    </row>
    <row r="46" spans="1:10" ht="65.25" customHeight="1">
      <c r="A46" s="14" t="s">
        <v>8</v>
      </c>
      <c r="B46" s="30" t="s">
        <v>9</v>
      </c>
      <c r="C46" s="26"/>
      <c r="D46" s="30" t="s">
        <v>10</v>
      </c>
      <c r="E46" s="26"/>
      <c r="F46" s="30" t="s">
        <v>11</v>
      </c>
      <c r="G46" s="26"/>
    </row>
    <row r="47" spans="1:10" ht="33" customHeight="1">
      <c r="A47" s="16">
        <v>1</v>
      </c>
      <c r="B47" s="35" t="s">
        <v>12</v>
      </c>
      <c r="C47" s="35"/>
      <c r="D47" s="34" t="s">
        <v>13</v>
      </c>
      <c r="E47" s="34"/>
      <c r="F47" s="36">
        <f>0.54*H4*D7</f>
        <v>38335.031999999999</v>
      </c>
      <c r="G47" s="36"/>
    </row>
    <row r="48" spans="1:10" ht="32.25" customHeight="1">
      <c r="A48" s="14">
        <v>2</v>
      </c>
      <c r="B48" s="35" t="s">
        <v>14</v>
      </c>
      <c r="C48" s="35"/>
      <c r="D48" s="34" t="s">
        <v>13</v>
      </c>
      <c r="E48" s="34"/>
      <c r="F48" s="36">
        <f>1.71*H4*D7</f>
        <v>121394.268</v>
      </c>
      <c r="G48" s="36"/>
    </row>
    <row r="49" spans="1:7" ht="31.5" customHeight="1">
      <c r="A49" s="16">
        <v>3</v>
      </c>
      <c r="B49" s="35" t="s">
        <v>15</v>
      </c>
      <c r="C49" s="35"/>
      <c r="D49" s="34" t="s">
        <v>16</v>
      </c>
      <c r="E49" s="34"/>
      <c r="F49" s="36">
        <f>0.148333333333*H4*D7</f>
        <v>10530.301999976335</v>
      </c>
      <c r="G49" s="36"/>
    </row>
    <row r="50" spans="1:7" ht="32.25" customHeight="1">
      <c r="A50" s="14">
        <v>4</v>
      </c>
      <c r="B50" s="35" t="s">
        <v>17</v>
      </c>
      <c r="C50" s="35"/>
      <c r="D50" s="34" t="s">
        <v>157</v>
      </c>
      <c r="E50" s="34"/>
      <c r="F50" s="36">
        <f>0.79*H4*C6</f>
        <v>56531.135999999999</v>
      </c>
      <c r="G50" s="36"/>
    </row>
    <row r="51" spans="1:7" ht="46.5" customHeight="1">
      <c r="A51" s="16">
        <v>5</v>
      </c>
      <c r="B51" s="35" t="s">
        <v>18</v>
      </c>
      <c r="C51" s="35"/>
      <c r="D51" s="34" t="s">
        <v>19</v>
      </c>
      <c r="E51" s="34"/>
      <c r="F51" s="36">
        <f>1.04*H4*C6</f>
        <v>74420.736000000004</v>
      </c>
      <c r="G51" s="36"/>
    </row>
    <row r="52" spans="1:7" ht="46.5" customHeight="1">
      <c r="A52" s="14">
        <v>6</v>
      </c>
      <c r="B52" s="35" t="s">
        <v>20</v>
      </c>
      <c r="C52" s="35"/>
      <c r="D52" s="34" t="s">
        <v>66</v>
      </c>
      <c r="E52" s="34"/>
      <c r="F52" s="36"/>
      <c r="G52" s="36"/>
    </row>
    <row r="53" spans="1:7" ht="31.5" customHeight="1">
      <c r="A53" s="16">
        <v>7</v>
      </c>
      <c r="B53" s="35" t="s">
        <v>21</v>
      </c>
      <c r="C53" s="35"/>
      <c r="D53" s="34" t="s">
        <v>66</v>
      </c>
      <c r="E53" s="34"/>
      <c r="F53" s="36">
        <f>2.20416666666*H4*D7</f>
        <v>156475.55499952671</v>
      </c>
      <c r="G53" s="36"/>
    </row>
    <row r="54" spans="1:7" ht="30.75" customHeight="1">
      <c r="A54" s="14">
        <v>8</v>
      </c>
      <c r="B54" s="35" t="s">
        <v>22</v>
      </c>
      <c r="C54" s="35"/>
      <c r="D54" s="34" t="s">
        <v>158</v>
      </c>
      <c r="E54" s="34"/>
      <c r="F54" s="36">
        <f>0.2525*H4*C6</f>
        <v>18068.495999999999</v>
      </c>
      <c r="G54" s="36"/>
    </row>
    <row r="55" spans="1:7" ht="34.5" customHeight="1">
      <c r="A55" s="14"/>
      <c r="B55" s="35" t="s">
        <v>23</v>
      </c>
      <c r="C55" s="35"/>
      <c r="D55" s="34"/>
      <c r="E55" s="34"/>
      <c r="F55" s="36">
        <f>SUM(F47:G54)</f>
        <v>475755.52499950299</v>
      </c>
      <c r="G55" s="36"/>
    </row>
    <row r="56" spans="1:7">
      <c r="A56" s="12"/>
    </row>
    <row r="58" spans="1:7">
      <c r="A58" s="1" t="s">
        <v>24</v>
      </c>
    </row>
    <row r="59" spans="1:7" ht="51" customHeight="1">
      <c r="A59" s="14" t="s">
        <v>8</v>
      </c>
      <c r="B59" s="34" t="s">
        <v>25</v>
      </c>
      <c r="C59" s="34"/>
      <c r="D59" s="30" t="s">
        <v>26</v>
      </c>
      <c r="E59" s="26"/>
      <c r="F59" s="30" t="s">
        <v>27</v>
      </c>
      <c r="G59" s="26"/>
    </row>
    <row r="60" spans="1:7" ht="17.25" customHeight="1">
      <c r="A60" s="16">
        <v>1</v>
      </c>
      <c r="B60" s="31" t="s">
        <v>101</v>
      </c>
      <c r="C60" s="31"/>
      <c r="D60" s="37" t="s">
        <v>79</v>
      </c>
      <c r="E60" s="37"/>
      <c r="F60" s="38">
        <v>117831</v>
      </c>
      <c r="G60" s="39"/>
    </row>
    <row r="61" spans="1:7" ht="31.5" customHeight="1">
      <c r="A61" s="14">
        <v>2</v>
      </c>
      <c r="B61" s="31" t="s">
        <v>80</v>
      </c>
      <c r="C61" s="31"/>
      <c r="D61" s="37" t="s">
        <v>79</v>
      </c>
      <c r="E61" s="37"/>
      <c r="F61" s="38">
        <v>2630.13</v>
      </c>
      <c r="G61" s="39"/>
    </row>
    <row r="62" spans="1:7" ht="33.75" customHeight="1">
      <c r="A62" s="16">
        <v>3</v>
      </c>
      <c r="B62" s="31" t="s">
        <v>81</v>
      </c>
      <c r="C62" s="31"/>
      <c r="D62" s="37" t="s">
        <v>79</v>
      </c>
      <c r="E62" s="37"/>
      <c r="F62" s="38">
        <v>3693.61</v>
      </c>
      <c r="G62" s="39"/>
    </row>
    <row r="63" spans="1:7" ht="48" customHeight="1">
      <c r="A63" s="14">
        <v>4</v>
      </c>
      <c r="B63" s="31" t="s">
        <v>82</v>
      </c>
      <c r="C63" s="31"/>
      <c r="D63" s="37" t="s">
        <v>79</v>
      </c>
      <c r="E63" s="37"/>
      <c r="F63" s="38">
        <v>35.81</v>
      </c>
      <c r="G63" s="39"/>
    </row>
    <row r="64" spans="1:7" ht="48.75" customHeight="1">
      <c r="A64" s="16">
        <v>5</v>
      </c>
      <c r="B64" s="31" t="s">
        <v>83</v>
      </c>
      <c r="C64" s="31"/>
      <c r="D64" s="37" t="s">
        <v>79</v>
      </c>
      <c r="E64" s="37"/>
      <c r="F64" s="38">
        <v>35.81</v>
      </c>
      <c r="G64" s="39"/>
    </row>
    <row r="65" spans="1:7" ht="48" customHeight="1">
      <c r="A65" s="14">
        <v>6</v>
      </c>
      <c r="B65" s="31" t="s">
        <v>84</v>
      </c>
      <c r="C65" s="31"/>
      <c r="D65" s="37" t="s">
        <v>79</v>
      </c>
      <c r="E65" s="37"/>
      <c r="F65" s="38">
        <v>35.81</v>
      </c>
      <c r="G65" s="39"/>
    </row>
    <row r="66" spans="1:7" ht="31.5" customHeight="1">
      <c r="A66" s="16">
        <v>7</v>
      </c>
      <c r="B66" s="32" t="s">
        <v>85</v>
      </c>
      <c r="C66" s="33"/>
      <c r="D66" s="37" t="s">
        <v>79</v>
      </c>
      <c r="E66" s="37"/>
      <c r="F66" s="38">
        <v>1308.5</v>
      </c>
      <c r="G66" s="39"/>
    </row>
    <row r="67" spans="1:7" ht="33" customHeight="1">
      <c r="A67" s="14">
        <v>8</v>
      </c>
      <c r="B67" s="31" t="s">
        <v>140</v>
      </c>
      <c r="C67" s="31"/>
      <c r="D67" s="37" t="s">
        <v>79</v>
      </c>
      <c r="E67" s="37"/>
      <c r="F67" s="38">
        <v>1197</v>
      </c>
      <c r="G67" s="39"/>
    </row>
    <row r="68" spans="1:7" ht="33" customHeight="1">
      <c r="A68" s="16">
        <v>9</v>
      </c>
      <c r="B68" s="31" t="s">
        <v>141</v>
      </c>
      <c r="C68" s="31"/>
      <c r="D68" s="37" t="s">
        <v>86</v>
      </c>
      <c r="E68" s="37"/>
      <c r="F68" s="38">
        <v>5215</v>
      </c>
      <c r="G68" s="39"/>
    </row>
    <row r="69" spans="1:7" ht="46.5" customHeight="1">
      <c r="A69" s="14">
        <v>10</v>
      </c>
      <c r="B69" s="31" t="s">
        <v>87</v>
      </c>
      <c r="C69" s="31"/>
      <c r="D69" s="37" t="s">
        <v>86</v>
      </c>
      <c r="E69" s="37"/>
      <c r="F69" s="38">
        <v>3871.85</v>
      </c>
      <c r="G69" s="39"/>
    </row>
    <row r="70" spans="1:7" ht="17.25" customHeight="1">
      <c r="A70" s="16">
        <v>11</v>
      </c>
      <c r="B70" s="31" t="s">
        <v>88</v>
      </c>
      <c r="C70" s="31"/>
      <c r="D70" s="37" t="s">
        <v>86</v>
      </c>
      <c r="E70" s="37"/>
      <c r="F70" s="38">
        <v>4846.82</v>
      </c>
      <c r="G70" s="39"/>
    </row>
    <row r="71" spans="1:7" ht="18" customHeight="1">
      <c r="A71" s="14">
        <v>12</v>
      </c>
      <c r="B71" s="31" t="s">
        <v>89</v>
      </c>
      <c r="C71" s="31"/>
      <c r="D71" s="37" t="s">
        <v>86</v>
      </c>
      <c r="E71" s="37"/>
      <c r="F71" s="38">
        <v>757.29</v>
      </c>
      <c r="G71" s="39"/>
    </row>
    <row r="72" spans="1:7" ht="33.75" customHeight="1">
      <c r="A72" s="16">
        <v>13</v>
      </c>
      <c r="B72" s="31" t="s">
        <v>90</v>
      </c>
      <c r="C72" s="31"/>
      <c r="D72" s="37" t="s">
        <v>86</v>
      </c>
      <c r="E72" s="37"/>
      <c r="F72" s="38">
        <v>3975.74</v>
      </c>
      <c r="G72" s="39"/>
    </row>
    <row r="73" spans="1:7" ht="34.5" customHeight="1">
      <c r="A73" s="14">
        <v>14</v>
      </c>
      <c r="B73" s="31" t="s">
        <v>91</v>
      </c>
      <c r="C73" s="31"/>
      <c r="D73" s="37" t="s">
        <v>86</v>
      </c>
      <c r="E73" s="37"/>
      <c r="F73" s="38">
        <v>1786.3</v>
      </c>
      <c r="G73" s="39"/>
    </row>
    <row r="74" spans="1:7" ht="48" customHeight="1">
      <c r="A74" s="16">
        <v>15</v>
      </c>
      <c r="B74" s="31" t="s">
        <v>92</v>
      </c>
      <c r="C74" s="31"/>
      <c r="D74" s="37" t="s">
        <v>86</v>
      </c>
      <c r="E74" s="37"/>
      <c r="F74" s="38">
        <v>39.39</v>
      </c>
      <c r="G74" s="39"/>
    </row>
    <row r="75" spans="1:7" ht="32.25" customHeight="1">
      <c r="A75" s="14">
        <v>16</v>
      </c>
      <c r="B75" s="31" t="s">
        <v>142</v>
      </c>
      <c r="C75" s="31"/>
      <c r="D75" s="37" t="s">
        <v>93</v>
      </c>
      <c r="E75" s="37"/>
      <c r="F75" s="38">
        <v>3239</v>
      </c>
      <c r="G75" s="39"/>
    </row>
    <row r="76" spans="1:7" ht="33.75" customHeight="1">
      <c r="A76" s="16">
        <v>17</v>
      </c>
      <c r="B76" s="31" t="s">
        <v>94</v>
      </c>
      <c r="C76" s="31"/>
      <c r="D76" s="37" t="s">
        <v>93</v>
      </c>
      <c r="E76" s="37"/>
      <c r="F76" s="38">
        <v>3734.32</v>
      </c>
      <c r="G76" s="39"/>
    </row>
    <row r="77" spans="1:7" ht="32.25" customHeight="1">
      <c r="A77" s="14">
        <v>18</v>
      </c>
      <c r="B77" s="31" t="s">
        <v>95</v>
      </c>
      <c r="C77" s="31"/>
      <c r="D77" s="37" t="s">
        <v>93</v>
      </c>
      <c r="E77" s="37"/>
      <c r="F77" s="38">
        <v>767.19</v>
      </c>
      <c r="G77" s="39"/>
    </row>
    <row r="78" spans="1:7" ht="35.25" customHeight="1">
      <c r="A78" s="16">
        <v>19</v>
      </c>
      <c r="B78" s="32" t="s">
        <v>85</v>
      </c>
      <c r="C78" s="33"/>
      <c r="D78" s="37" t="s">
        <v>96</v>
      </c>
      <c r="E78" s="37"/>
      <c r="F78" s="38">
        <v>611</v>
      </c>
      <c r="G78" s="39"/>
    </row>
    <row r="79" spans="1:7" ht="30.75" customHeight="1">
      <c r="A79" s="14">
        <v>20</v>
      </c>
      <c r="B79" s="31" t="s">
        <v>143</v>
      </c>
      <c r="C79" s="31"/>
      <c r="D79" s="37" t="s">
        <v>96</v>
      </c>
      <c r="E79" s="37"/>
      <c r="F79" s="38">
        <v>1396</v>
      </c>
      <c r="G79" s="39"/>
    </row>
    <row r="80" spans="1:7" ht="49.5" customHeight="1">
      <c r="A80" s="16">
        <v>21</v>
      </c>
      <c r="B80" s="31" t="s">
        <v>97</v>
      </c>
      <c r="C80" s="31"/>
      <c r="D80" s="37" t="s">
        <v>96</v>
      </c>
      <c r="E80" s="37"/>
      <c r="F80" s="38">
        <v>36.25</v>
      </c>
      <c r="G80" s="39"/>
    </row>
    <row r="81" spans="1:7" ht="48" customHeight="1">
      <c r="A81" s="14">
        <v>22</v>
      </c>
      <c r="B81" s="31" t="s">
        <v>98</v>
      </c>
      <c r="C81" s="31"/>
      <c r="D81" s="37" t="s">
        <v>96</v>
      </c>
      <c r="E81" s="37"/>
      <c r="F81" s="38">
        <v>36.25</v>
      </c>
      <c r="G81" s="39"/>
    </row>
    <row r="82" spans="1:7" ht="33.75" customHeight="1">
      <c r="A82" s="16">
        <v>23</v>
      </c>
      <c r="B82" s="31" t="s">
        <v>99</v>
      </c>
      <c r="C82" s="31"/>
      <c r="D82" s="37" t="s">
        <v>96</v>
      </c>
      <c r="E82" s="37"/>
      <c r="F82" s="38">
        <v>36.25</v>
      </c>
      <c r="G82" s="39"/>
    </row>
    <row r="83" spans="1:7" ht="32.25" customHeight="1">
      <c r="A83" s="14">
        <v>24</v>
      </c>
      <c r="B83" s="31" t="s">
        <v>100</v>
      </c>
      <c r="C83" s="31"/>
      <c r="D83" s="37" t="s">
        <v>96</v>
      </c>
      <c r="E83" s="37"/>
      <c r="F83" s="38">
        <v>3494.71</v>
      </c>
      <c r="G83" s="39"/>
    </row>
    <row r="84" spans="1:7" ht="31.5" customHeight="1">
      <c r="A84" s="16">
        <v>25</v>
      </c>
      <c r="B84" s="31" t="s">
        <v>144</v>
      </c>
      <c r="C84" s="31"/>
      <c r="D84" s="37" t="s">
        <v>102</v>
      </c>
      <c r="E84" s="37"/>
      <c r="F84" s="38">
        <v>7915</v>
      </c>
      <c r="G84" s="39"/>
    </row>
    <row r="85" spans="1:7" ht="33" customHeight="1">
      <c r="A85" s="14">
        <v>26</v>
      </c>
      <c r="B85" s="31" t="s">
        <v>103</v>
      </c>
      <c r="C85" s="31"/>
      <c r="D85" s="37" t="s">
        <v>102</v>
      </c>
      <c r="E85" s="37"/>
      <c r="F85" s="38">
        <v>4568.68</v>
      </c>
      <c r="G85" s="39"/>
    </row>
    <row r="86" spans="1:7" ht="48.75" customHeight="1">
      <c r="A86" s="16">
        <v>27</v>
      </c>
      <c r="B86" s="31" t="s">
        <v>104</v>
      </c>
      <c r="C86" s="31"/>
      <c r="D86" s="37" t="s">
        <v>102</v>
      </c>
      <c r="E86" s="37"/>
      <c r="F86" s="38">
        <v>47.69</v>
      </c>
      <c r="G86" s="39"/>
    </row>
    <row r="87" spans="1:7" ht="46.5" customHeight="1">
      <c r="A87" s="14">
        <v>28</v>
      </c>
      <c r="B87" s="31" t="s">
        <v>105</v>
      </c>
      <c r="C87" s="31"/>
      <c r="D87" s="37" t="s">
        <v>102</v>
      </c>
      <c r="E87" s="37"/>
      <c r="F87" s="38">
        <v>67.78</v>
      </c>
      <c r="G87" s="39"/>
    </row>
    <row r="88" spans="1:7" ht="17.25" customHeight="1">
      <c r="A88" s="16">
        <v>29</v>
      </c>
      <c r="B88" s="31" t="s">
        <v>106</v>
      </c>
      <c r="C88" s="31"/>
      <c r="D88" s="37" t="s">
        <v>107</v>
      </c>
      <c r="E88" s="37"/>
      <c r="F88" s="38">
        <v>17680</v>
      </c>
      <c r="G88" s="39"/>
    </row>
    <row r="89" spans="1:7" ht="32.25" customHeight="1">
      <c r="A89" s="14">
        <v>30</v>
      </c>
      <c r="B89" s="31" t="s">
        <v>108</v>
      </c>
      <c r="C89" s="31"/>
      <c r="D89" s="37" t="s">
        <v>107</v>
      </c>
      <c r="E89" s="37"/>
      <c r="F89" s="38">
        <v>9847</v>
      </c>
      <c r="G89" s="39"/>
    </row>
    <row r="90" spans="1:7" ht="31.5" customHeight="1">
      <c r="A90" s="16">
        <v>31</v>
      </c>
      <c r="B90" s="31" t="s">
        <v>109</v>
      </c>
      <c r="C90" s="31"/>
      <c r="D90" s="37" t="s">
        <v>107</v>
      </c>
      <c r="E90" s="37"/>
      <c r="F90" s="38">
        <v>2638.43</v>
      </c>
      <c r="G90" s="39"/>
    </row>
    <row r="91" spans="1:7" ht="17.25" customHeight="1">
      <c r="A91" s="14">
        <v>32</v>
      </c>
      <c r="B91" s="31" t="s">
        <v>110</v>
      </c>
      <c r="C91" s="31"/>
      <c r="D91" s="37" t="s">
        <v>107</v>
      </c>
      <c r="E91" s="37"/>
      <c r="F91" s="38">
        <v>1620.46</v>
      </c>
      <c r="G91" s="39"/>
    </row>
    <row r="92" spans="1:7" ht="35.25" customHeight="1">
      <c r="A92" s="16">
        <v>33</v>
      </c>
      <c r="B92" s="31" t="s">
        <v>111</v>
      </c>
      <c r="C92" s="31"/>
      <c r="D92" s="37" t="s">
        <v>107</v>
      </c>
      <c r="E92" s="37"/>
      <c r="F92" s="38">
        <v>2040</v>
      </c>
      <c r="G92" s="39"/>
    </row>
    <row r="93" spans="1:7" ht="35.25" customHeight="1">
      <c r="A93" s="14">
        <v>34</v>
      </c>
      <c r="B93" s="31" t="s">
        <v>112</v>
      </c>
      <c r="C93" s="31"/>
      <c r="D93" s="37" t="s">
        <v>107</v>
      </c>
      <c r="E93" s="37"/>
      <c r="F93" s="38">
        <v>1948.92</v>
      </c>
      <c r="G93" s="39"/>
    </row>
    <row r="94" spans="1:7" ht="46.5" customHeight="1">
      <c r="A94" s="16">
        <v>35</v>
      </c>
      <c r="B94" s="31" t="s">
        <v>113</v>
      </c>
      <c r="C94" s="31"/>
      <c r="D94" s="37" t="s">
        <v>107</v>
      </c>
      <c r="E94" s="37"/>
      <c r="F94" s="38">
        <v>31.72</v>
      </c>
      <c r="G94" s="39"/>
    </row>
    <row r="95" spans="1:7" ht="48" customHeight="1">
      <c r="A95" s="14">
        <v>36</v>
      </c>
      <c r="B95" s="31" t="s">
        <v>114</v>
      </c>
      <c r="C95" s="31"/>
      <c r="D95" s="37" t="s">
        <v>107</v>
      </c>
      <c r="E95" s="37"/>
      <c r="F95" s="38">
        <v>44.3</v>
      </c>
      <c r="G95" s="39"/>
    </row>
    <row r="96" spans="1:7" ht="33" customHeight="1">
      <c r="A96" s="16">
        <v>37</v>
      </c>
      <c r="B96" s="31" t="s">
        <v>115</v>
      </c>
      <c r="C96" s="31"/>
      <c r="D96" s="37" t="s">
        <v>107</v>
      </c>
      <c r="E96" s="37"/>
      <c r="F96" s="38">
        <v>44.3</v>
      </c>
      <c r="G96" s="39"/>
    </row>
    <row r="97" spans="1:7" ht="30.75" customHeight="1">
      <c r="A97" s="14">
        <v>38</v>
      </c>
      <c r="B97" s="32" t="s">
        <v>85</v>
      </c>
      <c r="C97" s="33"/>
      <c r="D97" s="43" t="s">
        <v>107</v>
      </c>
      <c r="E97" s="44"/>
      <c r="F97" s="38">
        <v>870.36</v>
      </c>
      <c r="G97" s="39"/>
    </row>
    <row r="98" spans="1:7" ht="47.25" customHeight="1">
      <c r="A98" s="16">
        <v>39</v>
      </c>
      <c r="B98" s="31" t="s">
        <v>116</v>
      </c>
      <c r="C98" s="31"/>
      <c r="D98" s="37" t="s">
        <v>117</v>
      </c>
      <c r="E98" s="37"/>
      <c r="F98" s="38">
        <v>34.72</v>
      </c>
      <c r="G98" s="39"/>
    </row>
    <row r="99" spans="1:7" ht="49.5" customHeight="1">
      <c r="A99" s="14">
        <v>40</v>
      </c>
      <c r="B99" s="31" t="s">
        <v>118</v>
      </c>
      <c r="C99" s="31"/>
      <c r="D99" s="37" t="s">
        <v>117</v>
      </c>
      <c r="E99" s="37"/>
      <c r="F99" s="38">
        <v>34.72</v>
      </c>
      <c r="G99" s="39"/>
    </row>
    <row r="100" spans="1:7" ht="48.75" customHeight="1">
      <c r="A100" s="16">
        <v>41</v>
      </c>
      <c r="B100" s="31" t="s">
        <v>119</v>
      </c>
      <c r="C100" s="31"/>
      <c r="D100" s="37" t="s">
        <v>117</v>
      </c>
      <c r="E100" s="37"/>
      <c r="F100" s="38">
        <v>34.72</v>
      </c>
      <c r="G100" s="39"/>
    </row>
    <row r="101" spans="1:7" ht="35.25" customHeight="1">
      <c r="A101" s="14">
        <v>42</v>
      </c>
      <c r="B101" s="31" t="s">
        <v>120</v>
      </c>
      <c r="C101" s="31"/>
      <c r="D101" s="37" t="s">
        <v>117</v>
      </c>
      <c r="E101" s="37"/>
      <c r="F101" s="38">
        <v>3690.79</v>
      </c>
      <c r="G101" s="39"/>
    </row>
    <row r="102" spans="1:7" ht="16.5" customHeight="1">
      <c r="A102" s="16">
        <v>43</v>
      </c>
      <c r="B102" s="31" t="s">
        <v>121</v>
      </c>
      <c r="C102" s="31"/>
      <c r="D102" s="37" t="s">
        <v>122</v>
      </c>
      <c r="E102" s="37"/>
      <c r="F102" s="38">
        <v>303532</v>
      </c>
      <c r="G102" s="39"/>
    </row>
    <row r="103" spans="1:7" ht="15.75" customHeight="1">
      <c r="A103" s="14">
        <v>44</v>
      </c>
      <c r="B103" s="31" t="s">
        <v>123</v>
      </c>
      <c r="C103" s="31"/>
      <c r="D103" s="37" t="s">
        <v>122</v>
      </c>
      <c r="E103" s="37"/>
      <c r="F103" s="38">
        <v>2695.78</v>
      </c>
      <c r="G103" s="39"/>
    </row>
    <row r="104" spans="1:7" ht="15.75" customHeight="1">
      <c r="A104" s="16">
        <v>45</v>
      </c>
      <c r="B104" s="31" t="s">
        <v>123</v>
      </c>
      <c r="C104" s="31"/>
      <c r="D104" s="37" t="s">
        <v>122</v>
      </c>
      <c r="E104" s="37"/>
      <c r="F104" s="38">
        <v>1829.01</v>
      </c>
      <c r="G104" s="39"/>
    </row>
    <row r="105" spans="1:7" ht="16.5" customHeight="1">
      <c r="A105" s="14">
        <v>46</v>
      </c>
      <c r="B105" s="31" t="s">
        <v>124</v>
      </c>
      <c r="C105" s="31"/>
      <c r="D105" s="37" t="s">
        <v>122</v>
      </c>
      <c r="E105" s="37"/>
      <c r="F105" s="38">
        <v>526.70000000000005</v>
      </c>
      <c r="G105" s="39"/>
    </row>
    <row r="106" spans="1:7" ht="30.75" customHeight="1">
      <c r="A106" s="16">
        <v>47</v>
      </c>
      <c r="B106" s="31" t="s">
        <v>189</v>
      </c>
      <c r="C106" s="31"/>
      <c r="D106" s="37" t="s">
        <v>122</v>
      </c>
      <c r="E106" s="37"/>
      <c r="F106" s="38">
        <v>866.77</v>
      </c>
      <c r="G106" s="39"/>
    </row>
    <row r="107" spans="1:7" ht="48" customHeight="1">
      <c r="A107" s="14">
        <v>48</v>
      </c>
      <c r="B107" s="31" t="s">
        <v>125</v>
      </c>
      <c r="C107" s="31"/>
      <c r="D107" s="37" t="s">
        <v>122</v>
      </c>
      <c r="E107" s="37"/>
      <c r="F107" s="38">
        <v>36.07</v>
      </c>
      <c r="G107" s="39"/>
    </row>
    <row r="108" spans="1:7" ht="48" customHeight="1">
      <c r="A108" s="16">
        <v>49</v>
      </c>
      <c r="B108" s="31" t="s">
        <v>118</v>
      </c>
      <c r="C108" s="31"/>
      <c r="D108" s="37" t="s">
        <v>122</v>
      </c>
      <c r="E108" s="37"/>
      <c r="F108" s="38">
        <v>36.07</v>
      </c>
      <c r="G108" s="39"/>
    </row>
    <row r="109" spans="1:7" ht="48.75" customHeight="1">
      <c r="A109" s="14">
        <v>50</v>
      </c>
      <c r="B109" s="31" t="s">
        <v>126</v>
      </c>
      <c r="C109" s="31"/>
      <c r="D109" s="37" t="s">
        <v>122</v>
      </c>
      <c r="E109" s="37"/>
      <c r="F109" s="38">
        <v>36.07</v>
      </c>
      <c r="G109" s="39"/>
    </row>
    <row r="110" spans="1:7" ht="49.5" customHeight="1">
      <c r="A110" s="16">
        <v>51</v>
      </c>
      <c r="B110" s="31" t="s">
        <v>127</v>
      </c>
      <c r="C110" s="31"/>
      <c r="D110" s="37" t="s">
        <v>122</v>
      </c>
      <c r="E110" s="37"/>
      <c r="F110" s="38">
        <v>46.02</v>
      </c>
      <c r="G110" s="39"/>
    </row>
    <row r="111" spans="1:7" ht="48" customHeight="1">
      <c r="A111" s="14">
        <v>52</v>
      </c>
      <c r="B111" s="31" t="s">
        <v>128</v>
      </c>
      <c r="C111" s="31"/>
      <c r="D111" s="37" t="s">
        <v>122</v>
      </c>
      <c r="E111" s="37"/>
      <c r="F111" s="38">
        <v>36.07</v>
      </c>
      <c r="G111" s="39"/>
    </row>
    <row r="112" spans="1:7" ht="31.5" customHeight="1">
      <c r="A112" s="16">
        <v>53</v>
      </c>
      <c r="B112" s="31" t="s">
        <v>129</v>
      </c>
      <c r="C112" s="31"/>
      <c r="D112" s="37" t="s">
        <v>122</v>
      </c>
      <c r="E112" s="37"/>
      <c r="F112" s="38">
        <v>3690.31</v>
      </c>
      <c r="G112" s="39"/>
    </row>
    <row r="113" spans="1:7">
      <c r="A113" s="14">
        <v>54</v>
      </c>
      <c r="B113" s="31" t="s">
        <v>130</v>
      </c>
      <c r="C113" s="31"/>
      <c r="D113" s="37" t="s">
        <v>122</v>
      </c>
      <c r="E113" s="37"/>
      <c r="F113" s="38">
        <v>2009.53</v>
      </c>
      <c r="G113" s="39"/>
    </row>
    <row r="114" spans="1:7" ht="33.75" customHeight="1">
      <c r="A114" s="16">
        <v>55</v>
      </c>
      <c r="B114" s="31" t="s">
        <v>131</v>
      </c>
      <c r="C114" s="31"/>
      <c r="D114" s="37" t="s">
        <v>122</v>
      </c>
      <c r="E114" s="37"/>
      <c r="F114" s="38">
        <v>726</v>
      </c>
      <c r="G114" s="39"/>
    </row>
    <row r="115" spans="1:7" ht="48.75" customHeight="1">
      <c r="A115" s="14">
        <v>56</v>
      </c>
      <c r="B115" s="31" t="s">
        <v>132</v>
      </c>
      <c r="C115" s="31"/>
      <c r="D115" s="37" t="s">
        <v>133</v>
      </c>
      <c r="E115" s="37"/>
      <c r="F115" s="38">
        <v>37.549999999999997</v>
      </c>
      <c r="G115" s="39"/>
    </row>
    <row r="116" spans="1:7" ht="48" customHeight="1">
      <c r="A116" s="16">
        <v>57</v>
      </c>
      <c r="B116" s="31" t="s">
        <v>134</v>
      </c>
      <c r="C116" s="31"/>
      <c r="D116" s="37" t="s">
        <v>133</v>
      </c>
      <c r="E116" s="37"/>
      <c r="F116" s="38">
        <v>37.549999999999997</v>
      </c>
      <c r="G116" s="39"/>
    </row>
    <row r="117" spans="1:7" ht="49.5" customHeight="1">
      <c r="A117" s="14">
        <v>58</v>
      </c>
      <c r="B117" s="31" t="s">
        <v>135</v>
      </c>
      <c r="C117" s="31"/>
      <c r="D117" s="37" t="s">
        <v>133</v>
      </c>
      <c r="E117" s="37"/>
      <c r="F117" s="38">
        <v>37.549999999999997</v>
      </c>
      <c r="G117" s="39"/>
    </row>
    <row r="118" spans="1:7" ht="51" customHeight="1">
      <c r="A118" s="16">
        <v>59</v>
      </c>
      <c r="B118" s="31" t="s">
        <v>136</v>
      </c>
      <c r="C118" s="31"/>
      <c r="D118" s="37" t="s">
        <v>133</v>
      </c>
      <c r="E118" s="37"/>
      <c r="F118" s="38">
        <v>47.97</v>
      </c>
      <c r="G118" s="39"/>
    </row>
    <row r="119" spans="1:7" ht="31.5" customHeight="1">
      <c r="A119" s="14">
        <v>60</v>
      </c>
      <c r="B119" s="31" t="s">
        <v>137</v>
      </c>
      <c r="C119" s="31"/>
      <c r="D119" s="37" t="s">
        <v>133</v>
      </c>
      <c r="E119" s="37"/>
      <c r="F119" s="38">
        <v>5437.14</v>
      </c>
      <c r="G119" s="39"/>
    </row>
    <row r="120" spans="1:7" ht="48.75" customHeight="1">
      <c r="A120" s="16">
        <v>61</v>
      </c>
      <c r="B120" s="31" t="s">
        <v>138</v>
      </c>
      <c r="C120" s="31"/>
      <c r="D120" s="37" t="s">
        <v>133</v>
      </c>
      <c r="E120" s="37"/>
      <c r="F120" s="38">
        <v>2718.57</v>
      </c>
      <c r="G120" s="39"/>
    </row>
    <row r="121" spans="1:7">
      <c r="A121" s="14">
        <v>62</v>
      </c>
      <c r="B121" s="31" t="s">
        <v>139</v>
      </c>
      <c r="C121" s="31"/>
      <c r="D121" s="37" t="s">
        <v>133</v>
      </c>
      <c r="E121" s="37"/>
      <c r="F121" s="38">
        <v>1359.28</v>
      </c>
      <c r="G121" s="39"/>
    </row>
    <row r="122" spans="1:7" ht="50.25" customHeight="1">
      <c r="A122" s="16">
        <v>63</v>
      </c>
      <c r="B122" s="31" t="s">
        <v>145</v>
      </c>
      <c r="C122" s="31"/>
      <c r="D122" s="37" t="s">
        <v>146</v>
      </c>
      <c r="E122" s="37"/>
      <c r="F122" s="38">
        <v>34.729999999999997</v>
      </c>
      <c r="G122" s="39"/>
    </row>
    <row r="123" spans="1:7">
      <c r="A123" s="14">
        <v>64</v>
      </c>
      <c r="B123" s="31" t="s">
        <v>147</v>
      </c>
      <c r="C123" s="31"/>
      <c r="D123" s="37" t="s">
        <v>146</v>
      </c>
      <c r="E123" s="37"/>
      <c r="F123" s="38">
        <v>1025</v>
      </c>
      <c r="G123" s="39"/>
    </row>
    <row r="124" spans="1:7">
      <c r="A124" s="16">
        <v>65</v>
      </c>
      <c r="B124" s="31" t="s">
        <v>147</v>
      </c>
      <c r="C124" s="31"/>
      <c r="D124" s="37" t="s">
        <v>146</v>
      </c>
      <c r="E124" s="37"/>
      <c r="F124" s="38">
        <v>1220</v>
      </c>
      <c r="G124" s="39"/>
    </row>
    <row r="125" spans="1:7" ht="34.5" customHeight="1">
      <c r="A125" s="14">
        <v>66</v>
      </c>
      <c r="B125" s="31" t="s">
        <v>148</v>
      </c>
      <c r="C125" s="31"/>
      <c r="D125" s="37" t="s">
        <v>146</v>
      </c>
      <c r="E125" s="37"/>
      <c r="F125" s="38">
        <v>1737</v>
      </c>
      <c r="G125" s="39"/>
    </row>
    <row r="126" spans="1:7" ht="33.75" customHeight="1">
      <c r="A126" s="16">
        <v>67</v>
      </c>
      <c r="B126" s="31" t="s">
        <v>149</v>
      </c>
      <c r="C126" s="31"/>
      <c r="D126" s="37" t="s">
        <v>146</v>
      </c>
      <c r="E126" s="37"/>
      <c r="F126" s="38">
        <v>547.96</v>
      </c>
      <c r="G126" s="39"/>
    </row>
    <row r="127" spans="1:7" ht="32.25" customHeight="1">
      <c r="A127" s="14">
        <v>68</v>
      </c>
      <c r="B127" s="31" t="s">
        <v>150</v>
      </c>
      <c r="C127" s="31"/>
      <c r="D127" s="37" t="s">
        <v>146</v>
      </c>
      <c r="E127" s="37"/>
      <c r="F127" s="38">
        <v>2215.11</v>
      </c>
      <c r="G127" s="39"/>
    </row>
    <row r="128" spans="1:7" ht="32.25" customHeight="1">
      <c r="A128" s="16">
        <v>69</v>
      </c>
      <c r="B128" s="31" t="s">
        <v>151</v>
      </c>
      <c r="C128" s="31"/>
      <c r="D128" s="37" t="s">
        <v>146</v>
      </c>
      <c r="E128" s="37"/>
      <c r="F128" s="38">
        <v>638.02</v>
      </c>
      <c r="G128" s="39"/>
    </row>
    <row r="129" spans="1:7" ht="50.25" customHeight="1">
      <c r="A129" s="14">
        <v>70</v>
      </c>
      <c r="B129" s="31" t="s">
        <v>152</v>
      </c>
      <c r="C129" s="31"/>
      <c r="D129" s="37" t="s">
        <v>153</v>
      </c>
      <c r="E129" s="37"/>
      <c r="F129" s="38">
        <v>14225</v>
      </c>
      <c r="G129" s="39"/>
    </row>
    <row r="130" spans="1:7" ht="50.25" customHeight="1">
      <c r="A130" s="16">
        <v>71</v>
      </c>
      <c r="B130" s="31" t="s">
        <v>154</v>
      </c>
      <c r="C130" s="31"/>
      <c r="D130" s="37" t="s">
        <v>153</v>
      </c>
      <c r="E130" s="37"/>
      <c r="F130" s="38">
        <v>39.18</v>
      </c>
      <c r="G130" s="39"/>
    </row>
    <row r="131" spans="1:7" ht="48" customHeight="1">
      <c r="A131" s="14">
        <v>72</v>
      </c>
      <c r="B131" s="31" t="s">
        <v>155</v>
      </c>
      <c r="C131" s="31"/>
      <c r="D131" s="37" t="s">
        <v>153</v>
      </c>
      <c r="E131" s="37"/>
      <c r="F131" s="38">
        <v>39.18</v>
      </c>
      <c r="G131" s="39"/>
    </row>
    <row r="132" spans="1:7" ht="47.25" customHeight="1">
      <c r="A132" s="16">
        <v>73</v>
      </c>
      <c r="B132" s="31" t="s">
        <v>156</v>
      </c>
      <c r="C132" s="31"/>
      <c r="D132" s="37" t="s">
        <v>153</v>
      </c>
      <c r="E132" s="37"/>
      <c r="F132" s="38">
        <v>39.18</v>
      </c>
      <c r="G132" s="39"/>
    </row>
    <row r="133" spans="1:7" ht="16.5" customHeight="1">
      <c r="A133" s="14">
        <v>74</v>
      </c>
      <c r="B133" s="31" t="s">
        <v>187</v>
      </c>
      <c r="C133" s="31"/>
      <c r="D133" s="37" t="s">
        <v>188</v>
      </c>
      <c r="E133" s="37"/>
      <c r="F133" s="38">
        <v>590</v>
      </c>
      <c r="G133" s="39"/>
    </row>
    <row r="134" spans="1:7" ht="46.5" customHeight="1">
      <c r="A134" s="14"/>
      <c r="B134" s="28" t="s">
        <v>72</v>
      </c>
      <c r="C134" s="29"/>
      <c r="D134" s="30"/>
      <c r="E134" s="26"/>
      <c r="F134" s="25">
        <f>SUM(F60:G133)</f>
        <v>561862.99000000034</v>
      </c>
      <c r="G134" s="26"/>
    </row>
    <row r="135" spans="1:7">
      <c r="A135" s="12"/>
    </row>
    <row r="136" spans="1:7">
      <c r="A136" s="1" t="s">
        <v>28</v>
      </c>
      <c r="D136" s="5">
        <f>2.1*H4*C6</f>
        <v>150272.64000000001</v>
      </c>
      <c r="E136" s="1" t="s">
        <v>29</v>
      </c>
    </row>
    <row r="137" spans="1:7">
      <c r="A137" s="1" t="s">
        <v>30</v>
      </c>
      <c r="D137" s="5">
        <f>F145*5.3%</f>
        <v>46631.25129</v>
      </c>
      <c r="E137" s="1" t="s">
        <v>29</v>
      </c>
    </row>
    <row r="140" spans="1:7">
      <c r="A140" s="1" t="s">
        <v>43</v>
      </c>
    </row>
    <row r="141" spans="1:7">
      <c r="A141" s="1" t="s">
        <v>74</v>
      </c>
    </row>
    <row r="142" spans="1:7">
      <c r="B142" s="1" t="s">
        <v>42</v>
      </c>
      <c r="F142" s="5">
        <v>917626.8</v>
      </c>
      <c r="G142" s="1" t="s">
        <v>29</v>
      </c>
    </row>
    <row r="144" spans="1:7">
      <c r="A144" s="1" t="s">
        <v>31</v>
      </c>
    </row>
    <row r="145" spans="1:7">
      <c r="B145" s="1" t="s">
        <v>76</v>
      </c>
      <c r="F145" s="5">
        <v>879834.93</v>
      </c>
      <c r="G145" s="1" t="s">
        <v>29</v>
      </c>
    </row>
    <row r="146" spans="1:7">
      <c r="F146" s="5"/>
    </row>
    <row r="147" spans="1:7">
      <c r="A147" s="1" t="s">
        <v>199</v>
      </c>
      <c r="D147" s="5"/>
      <c r="E147" s="5"/>
    </row>
    <row r="148" spans="1:7">
      <c r="A148" s="1" t="s">
        <v>77</v>
      </c>
      <c r="D148" s="5"/>
      <c r="F148" s="5">
        <v>37791.870000000003</v>
      </c>
      <c r="G148" s="1" t="s">
        <v>29</v>
      </c>
    </row>
    <row r="149" spans="1:7">
      <c r="D149" s="5"/>
      <c r="E149" s="5"/>
    </row>
    <row r="150" spans="1:7">
      <c r="A150" s="1" t="s">
        <v>200</v>
      </c>
      <c r="D150" s="5"/>
      <c r="E150" s="5"/>
    </row>
    <row r="151" spans="1:7">
      <c r="A151" s="1" t="s">
        <v>201</v>
      </c>
      <c r="D151" s="5"/>
      <c r="F151" s="5">
        <v>60517.919999999998</v>
      </c>
      <c r="G151" s="1" t="s">
        <v>29</v>
      </c>
    </row>
    <row r="152" spans="1:7">
      <c r="F152" s="5"/>
    </row>
    <row r="153" spans="1:7">
      <c r="A153" s="1" t="s">
        <v>75</v>
      </c>
    </row>
    <row r="154" spans="1:7">
      <c r="B154" s="1" t="s">
        <v>41</v>
      </c>
      <c r="F154" s="5">
        <f>F55+F134+D136</f>
        <v>1187891.1549995034</v>
      </c>
      <c r="G154" s="1" t="s">
        <v>29</v>
      </c>
    </row>
    <row r="157" spans="1:7">
      <c r="A157" s="1" t="s">
        <v>32</v>
      </c>
    </row>
    <row r="158" spans="1:7" ht="76.5">
      <c r="A158" s="13" t="s">
        <v>33</v>
      </c>
      <c r="B158" s="27" t="s">
        <v>34</v>
      </c>
      <c r="C158" s="27"/>
      <c r="D158" s="6" t="s">
        <v>35</v>
      </c>
      <c r="E158" s="27" t="s">
        <v>36</v>
      </c>
      <c r="F158" s="27"/>
      <c r="G158" s="6" t="s">
        <v>37</v>
      </c>
    </row>
    <row r="159" spans="1:7" ht="28.5" customHeight="1">
      <c r="A159" s="45" t="s">
        <v>38</v>
      </c>
      <c r="B159" s="24" t="s">
        <v>56</v>
      </c>
      <c r="C159" s="24"/>
      <c r="D159" s="7">
        <v>12</v>
      </c>
      <c r="E159" s="24" t="s">
        <v>58</v>
      </c>
      <c r="F159" s="24"/>
      <c r="G159" s="7">
        <v>11</v>
      </c>
    </row>
    <row r="160" spans="1:7" ht="27" customHeight="1">
      <c r="A160" s="45"/>
      <c r="B160" s="24" t="s">
        <v>44</v>
      </c>
      <c r="C160" s="24"/>
      <c r="D160" s="7">
        <v>13</v>
      </c>
      <c r="E160" s="24" t="s">
        <v>58</v>
      </c>
      <c r="F160" s="24"/>
      <c r="G160" s="7">
        <v>12</v>
      </c>
    </row>
    <row r="161" spans="1:7" ht="27.75" customHeight="1">
      <c r="A161" s="45"/>
      <c r="B161" s="24" t="s">
        <v>45</v>
      </c>
      <c r="C161" s="24"/>
      <c r="D161" s="7">
        <v>1</v>
      </c>
      <c r="E161" s="24" t="s">
        <v>58</v>
      </c>
      <c r="F161" s="24"/>
      <c r="G161" s="7">
        <v>1</v>
      </c>
    </row>
    <row r="162" spans="1:7" ht="26.25" customHeight="1">
      <c r="A162" s="15" t="s">
        <v>46</v>
      </c>
      <c r="B162" s="24" t="s">
        <v>47</v>
      </c>
      <c r="C162" s="24"/>
      <c r="D162" s="7"/>
      <c r="E162" s="24" t="s">
        <v>59</v>
      </c>
      <c r="F162" s="24"/>
      <c r="G162" s="7"/>
    </row>
    <row r="163" spans="1:7" ht="25.5" customHeight="1">
      <c r="A163" s="45" t="s">
        <v>48</v>
      </c>
      <c r="B163" s="24" t="s">
        <v>57</v>
      </c>
      <c r="C163" s="24"/>
      <c r="D163" s="7">
        <v>18</v>
      </c>
      <c r="E163" s="24" t="s">
        <v>60</v>
      </c>
      <c r="F163" s="24"/>
      <c r="G163" s="7">
        <v>18</v>
      </c>
    </row>
    <row r="164" spans="1:7" ht="66" customHeight="1">
      <c r="A164" s="45"/>
      <c r="B164" s="24" t="s">
        <v>49</v>
      </c>
      <c r="C164" s="24"/>
      <c r="D164" s="7">
        <v>1</v>
      </c>
      <c r="E164" s="24" t="s">
        <v>61</v>
      </c>
      <c r="F164" s="24"/>
      <c r="G164" s="7">
        <v>1</v>
      </c>
    </row>
    <row r="165" spans="1:7" ht="28.5" customHeight="1">
      <c r="A165" s="45"/>
      <c r="B165" s="24" t="s">
        <v>53</v>
      </c>
      <c r="C165" s="24"/>
      <c r="D165" s="7">
        <v>30</v>
      </c>
      <c r="E165" s="24" t="s">
        <v>62</v>
      </c>
      <c r="F165" s="24"/>
      <c r="G165" s="7">
        <v>30</v>
      </c>
    </row>
    <row r="166" spans="1:7" ht="55.5" customHeight="1">
      <c r="A166" s="45"/>
      <c r="B166" s="24" t="s">
        <v>54</v>
      </c>
      <c r="C166" s="24"/>
      <c r="D166" s="7">
        <v>2</v>
      </c>
      <c r="E166" s="24" t="s">
        <v>63</v>
      </c>
      <c r="F166" s="24"/>
      <c r="G166" s="7">
        <v>2</v>
      </c>
    </row>
    <row r="167" spans="1:7" ht="29.25" customHeight="1">
      <c r="A167" s="45"/>
      <c r="B167" s="24" t="s">
        <v>55</v>
      </c>
      <c r="C167" s="24"/>
      <c r="D167" s="7">
        <v>1</v>
      </c>
      <c r="E167" s="24" t="s">
        <v>64</v>
      </c>
      <c r="F167" s="24"/>
      <c r="G167" s="7">
        <v>1</v>
      </c>
    </row>
    <row r="168" spans="1:7" ht="42" customHeight="1">
      <c r="A168" s="45"/>
      <c r="B168" s="24" t="s">
        <v>50</v>
      </c>
      <c r="C168" s="24"/>
      <c r="D168" s="7"/>
      <c r="E168" s="24" t="s">
        <v>65</v>
      </c>
      <c r="F168" s="24"/>
      <c r="G168" s="7"/>
    </row>
    <row r="169" spans="1:7" ht="27" customHeight="1">
      <c r="A169" s="45"/>
      <c r="B169" s="24" t="s">
        <v>51</v>
      </c>
      <c r="C169" s="24"/>
      <c r="D169" s="7">
        <v>2</v>
      </c>
      <c r="E169" s="24" t="s">
        <v>60</v>
      </c>
      <c r="F169" s="24"/>
      <c r="G169" s="7">
        <v>2</v>
      </c>
    </row>
    <row r="170" spans="1:7">
      <c r="A170" s="45"/>
      <c r="B170" s="24" t="s">
        <v>52</v>
      </c>
      <c r="C170" s="24"/>
      <c r="D170" s="7">
        <v>7</v>
      </c>
      <c r="E170" s="24"/>
      <c r="F170" s="24"/>
      <c r="G170" s="7">
        <v>7</v>
      </c>
    </row>
    <row r="171" spans="1:7">
      <c r="A171" s="11"/>
    </row>
    <row r="173" spans="1:7">
      <c r="F173" s="1" t="s">
        <v>67</v>
      </c>
    </row>
    <row r="174" spans="1:7">
      <c r="A174" s="1" t="s">
        <v>68</v>
      </c>
    </row>
    <row r="175" spans="1:7">
      <c r="F175" s="1" t="s">
        <v>69</v>
      </c>
    </row>
    <row r="176" spans="1:7">
      <c r="A176" s="1" t="s">
        <v>71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17">
    <mergeCell ref="F107:G107"/>
    <mergeCell ref="F108:G108"/>
    <mergeCell ref="F109:G109"/>
    <mergeCell ref="F131:G131"/>
    <mergeCell ref="F132:G132"/>
    <mergeCell ref="F112:G112"/>
    <mergeCell ref="F113:G113"/>
    <mergeCell ref="F114:G114"/>
    <mergeCell ref="F127:G127"/>
    <mergeCell ref="F128:G128"/>
    <mergeCell ref="F129:G129"/>
    <mergeCell ref="F130:G130"/>
    <mergeCell ref="F123:G123"/>
    <mergeCell ref="A159:A161"/>
    <mergeCell ref="A163:A170"/>
    <mergeCell ref="A23:B23"/>
    <mergeCell ref="C23:D23"/>
    <mergeCell ref="E23:F23"/>
    <mergeCell ref="C24:D24"/>
    <mergeCell ref="E24:F24"/>
    <mergeCell ref="C25:D25"/>
    <mergeCell ref="E25:F25"/>
    <mergeCell ref="F133:G133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10:G110"/>
    <mergeCell ref="F111:G111"/>
    <mergeCell ref="F124:G124"/>
    <mergeCell ref="F125:G125"/>
    <mergeCell ref="F126:G126"/>
    <mergeCell ref="F106:G106"/>
    <mergeCell ref="F99:G99"/>
    <mergeCell ref="F100:G100"/>
    <mergeCell ref="F101:G101"/>
    <mergeCell ref="F102:G102"/>
    <mergeCell ref="F103:G103"/>
    <mergeCell ref="F104:G104"/>
    <mergeCell ref="F105:G105"/>
    <mergeCell ref="F89:G89"/>
    <mergeCell ref="F90:G90"/>
    <mergeCell ref="F91:G91"/>
    <mergeCell ref="F92:G92"/>
    <mergeCell ref="F93:G93"/>
    <mergeCell ref="F94:G94"/>
    <mergeCell ref="F95:G95"/>
    <mergeCell ref="F96:G96"/>
    <mergeCell ref="F98:G98"/>
    <mergeCell ref="F97:G97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72:G72"/>
    <mergeCell ref="F73:G73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133:E13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99:E99"/>
    <mergeCell ref="D100:E100"/>
    <mergeCell ref="D101:E101"/>
    <mergeCell ref="D102:E102"/>
    <mergeCell ref="D103:E103"/>
    <mergeCell ref="D104:E104"/>
    <mergeCell ref="D105:E105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7:E97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72:E72"/>
    <mergeCell ref="D73:E7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19:D19"/>
    <mergeCell ref="E19:F19"/>
    <mergeCell ref="A20:D20"/>
    <mergeCell ref="E20:F20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9:C59"/>
    <mergeCell ref="D59:E59"/>
    <mergeCell ref="F59:G59"/>
    <mergeCell ref="B60:C60"/>
    <mergeCell ref="B61:C61"/>
    <mergeCell ref="B62:C62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80:C80"/>
    <mergeCell ref="B81:C81"/>
    <mergeCell ref="B82:C82"/>
    <mergeCell ref="B83:C83"/>
    <mergeCell ref="B84:C84"/>
    <mergeCell ref="B85:C85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8:C98"/>
    <mergeCell ref="B97:C97"/>
    <mergeCell ref="B86:C86"/>
    <mergeCell ref="B87:C87"/>
    <mergeCell ref="B88:C88"/>
    <mergeCell ref="B89:C89"/>
    <mergeCell ref="B90:C90"/>
    <mergeCell ref="B91:C91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104:C104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33:C133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F134:G134"/>
    <mergeCell ref="B158:C158"/>
    <mergeCell ref="E158:F158"/>
    <mergeCell ref="B159:C159"/>
    <mergeCell ref="E159:F159"/>
    <mergeCell ref="B160:C160"/>
    <mergeCell ref="E160:F160"/>
    <mergeCell ref="B161:C161"/>
    <mergeCell ref="E161:F161"/>
    <mergeCell ref="B134:C134"/>
    <mergeCell ref="D134:E134"/>
    <mergeCell ref="B170:C170"/>
    <mergeCell ref="E170:F170"/>
    <mergeCell ref="B166:C166"/>
    <mergeCell ref="E166:F166"/>
    <mergeCell ref="B167:C167"/>
    <mergeCell ref="E167:F167"/>
    <mergeCell ref="B168:C168"/>
    <mergeCell ref="E168:F168"/>
    <mergeCell ref="B162:C162"/>
    <mergeCell ref="E162:F162"/>
    <mergeCell ref="B163:C163"/>
    <mergeCell ref="E163:F163"/>
    <mergeCell ref="B164:C164"/>
    <mergeCell ref="E164:F164"/>
    <mergeCell ref="B165:C165"/>
    <mergeCell ref="E165:F165"/>
    <mergeCell ref="B169:C169"/>
    <mergeCell ref="E169:F169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2014-03-02T01:56:48Z</dcterms:modified>
</cp:coreProperties>
</file>