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100" i="11"/>
  <c r="D96" s="1"/>
  <c r="F93"/>
  <c r="F56"/>
  <c r="F51"/>
  <c r="F50"/>
  <c r="F52"/>
  <c r="E44"/>
  <c r="D44"/>
  <c r="B43"/>
  <c r="B42"/>
  <c r="B41"/>
  <c r="B40"/>
  <c r="B39"/>
  <c r="B38"/>
  <c r="B37"/>
  <c r="B36"/>
  <c r="C6"/>
  <c r="D95" s="1"/>
  <c r="F54" l="1"/>
  <c r="F57"/>
  <c r="F53"/>
  <c r="F58"/>
  <c r="F103" s="1"/>
</calcChain>
</file>

<file path=xl/sharedStrings.xml><?xml version="1.0" encoding="utf-8"?>
<sst xmlns="http://schemas.openxmlformats.org/spreadsheetml/2006/main" count="192" uniqueCount="153">
  <si>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</si>
  <si>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</si>
  <si>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</si>
  <si>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</si>
  <si>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</si>
  <si>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</si>
  <si>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</si>
  <si>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</si>
  <si>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</si>
  <si>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</si>
  <si>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</si>
  <si>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</si>
  <si>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</si>
  <si>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</si>
  <si>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</si>
  <si>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</si>
  <si>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</si>
  <si>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</si>
  <si>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</si>
  <si>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</si>
  <si>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</si>
  <si>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</si>
  <si>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</si>
  <si>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</si>
  <si>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</si>
  <si>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</si>
  <si>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</si>
  <si>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</si>
  <si>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</si>
  <si>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</si>
  <si>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</si>
  <si>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</si>
  <si>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</si>
  <si>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</si>
  <si>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</si>
  <si>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</si>
  <si>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</si>
  <si>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</si>
  <si>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</si>
  <si>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</si>
  <si>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</si>
  <si>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</si>
  <si>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</si>
  <si>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</si>
  <si>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</si>
  <si>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</si>
  <si>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</si>
  <si>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</si>
  <si>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</si>
  <si>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</si>
  <si>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</si>
  <si>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</si>
  <si>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</si>
  <si>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</si>
  <si>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</si>
  <si>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</si>
  <si>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</si>
  <si>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</si>
  <si>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</si>
  <si>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</si>
  <si>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</si>
  <si>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</si>
  <si>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</si>
  <si>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</si>
  <si>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</si>
  <si>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</si>
  <si>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</si>
  <si>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</si>
  <si>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</si>
  <si>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</si>
  <si>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</si>
  <si>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8 по улице Пр.Труда 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</si>
  <si>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</si>
  <si>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</si>
  <si>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</si>
  <si>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</si>
  <si>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</si>
  <si>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</si>
  <si>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</si>
  <si>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</si>
  <si>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</si>
  <si>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подвалов-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</si>
  <si>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</si>
  <si>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</si>
  <si>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</si>
  <si>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</si>
  <si>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</si>
  <si>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тепловой энергии</t>
  </si>
  <si>
    <t>общедомовый прибор учета холодного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</si>
  <si>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</si>
  <si>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</si>
  <si>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</si>
  <si>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</si>
  <si>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</si>
  <si>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</si>
  <si>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</si>
  <si>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</si>
  <si>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</si>
  <si>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01.11.2009г.</t>
  </si>
  <si>
    <t>34а от 15.01.09г.</t>
  </si>
  <si>
    <t>01.11.2012г.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</si>
  <si>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</si>
  <si>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</si>
  <si>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</si>
  <si>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25.04.2013г.</t>
  </si>
  <si>
    <t>за период с 01.01.2014 г. по 31.12.2014 г.</t>
  </si>
  <si>
    <t>кв.12 наладка стояков отопления</t>
  </si>
  <si>
    <t>Январь</t>
  </si>
  <si>
    <t>кв.14 прочистка с/отопления</t>
  </si>
  <si>
    <t>кв.5,14 наладка стояков отопления</t>
  </si>
  <si>
    <t>Февраль</t>
  </si>
  <si>
    <t>Ремонт освещения площадок</t>
  </si>
  <si>
    <t>Очистка крыши от снега и сосулек</t>
  </si>
  <si>
    <t>Ограждение опасных участков схода сосулек с крыш</t>
  </si>
  <si>
    <t>Прочистка засора канализации в подвале</t>
  </si>
  <si>
    <t>Март</t>
  </si>
  <si>
    <t>кв.26 Замена стояка отопления</t>
  </si>
  <si>
    <t>Ремонт освещения в подвале</t>
  </si>
  <si>
    <t>Май</t>
  </si>
  <si>
    <t>Объем представленных коммунальных услуг за 2014 год</t>
  </si>
  <si>
    <t xml:space="preserve">  Тариф, руб                 с 01.01.2014г по 30.06.2014г, с 01.07.2014г по 31.12.2014г</t>
  </si>
  <si>
    <t>Замена вентиля ХВ кв.25</t>
  </si>
  <si>
    <t>Июнь</t>
  </si>
  <si>
    <t>Замена участка стояка ХВ кв.32</t>
  </si>
  <si>
    <t>Замена участка стояка ХВ кв.17</t>
  </si>
  <si>
    <t>Июль</t>
  </si>
  <si>
    <t>Ремонт стояка ХВ кв.32</t>
  </si>
  <si>
    <t>Уборка антенн с крыши</t>
  </si>
  <si>
    <t>Замена подводки отопления кв.35</t>
  </si>
  <si>
    <t>Август</t>
  </si>
  <si>
    <t>Ремонт освещения под козырьками подъездов, ремонт освещения площадок</t>
  </si>
  <si>
    <t>Заполнение системы отопления</t>
  </si>
  <si>
    <t>Сентябрь</t>
  </si>
  <si>
    <t>Замена стояка отопления в подвале</t>
  </si>
  <si>
    <t>Замена стояка отопления кв.31</t>
  </si>
  <si>
    <t>Замена подводки к радиатору отопления кв.35</t>
  </si>
  <si>
    <t>Наладка циркуляции системы отопления</t>
  </si>
  <si>
    <t>Октябрь</t>
  </si>
  <si>
    <t>Наладка системы отопления кв.33,15,24,21</t>
  </si>
  <si>
    <t>Прочистка стояка канализации кв.8</t>
  </si>
  <si>
    <t>с 1 января 2014г -</t>
  </si>
  <si>
    <t>с 1 августа 2014г -</t>
  </si>
  <si>
    <t>вывоз мусора</t>
  </si>
  <si>
    <t xml:space="preserve">       Итого начислено за 2014 год по содержанию и текущему ремонту общего имущества</t>
  </si>
  <si>
    <t xml:space="preserve">       Общая стоимость представленных услуг за 2014 год по управлению, содержанию и текущему </t>
  </si>
  <si>
    <t>Ремонт стояка канализации кв.11</t>
  </si>
  <si>
    <t>Ноябрь</t>
  </si>
  <si>
    <t>Замена крана на стояке ХВ кв.21</t>
  </si>
  <si>
    <t>Ремонт освещения подвала</t>
  </si>
  <si>
    <t>Декабрь</t>
  </si>
  <si>
    <t>Замена участка лежака отопления в подвале, замена стояка отопления кв.25</t>
  </si>
  <si>
    <t>Сухая уборка помещений общего пользования</t>
  </si>
  <si>
    <t>общий:осенний,весенний; частичный и внеочередной - по мере необходимости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</si>
</sst>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2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/>
    </xf>
    <xf numFmtId="0" fontId="2" fillId="0" borderId="0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4"/>
  <sheetViews>
    <sheetView tabSelected="1" topLeftCell="A94" workbookViewId="0">
      <selection activeCell="E106" sqref="E106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8">
      <c r="A1" s="28" t="s">
        <v>0</v>
      </c>
      <c r="B1" s="28"/>
      <c r="C1" s="28"/>
      <c r="D1" s="28"/>
      <c r="E1" s="28"/>
      <c r="F1" s="28"/>
      <c r="G1" s="28"/>
    </row>
    <row r="2" spans="1:8">
      <c r="A2" s="28" t="s">
        <v>5</v>
      </c>
      <c r="B2" s="28"/>
      <c r="C2" s="28"/>
      <c r="D2" s="28"/>
      <c r="E2" s="28"/>
      <c r="F2" s="28"/>
      <c r="G2" s="28"/>
    </row>
    <row r="3" spans="1:8">
      <c r="A3" s="28" t="s">
        <v>71</v>
      </c>
      <c r="B3" s="28"/>
      <c r="C3" s="28"/>
      <c r="D3" s="28"/>
      <c r="E3" s="28"/>
      <c r="F3" s="28"/>
      <c r="G3" s="28"/>
    </row>
    <row r="4" spans="1:8">
      <c r="A4" s="28" t="s">
        <v>105</v>
      </c>
      <c r="B4" s="28"/>
      <c r="C4" s="28"/>
      <c r="D4" s="28"/>
      <c r="E4" s="28"/>
      <c r="F4" s="28"/>
      <c r="G4" s="28"/>
      <c r="H4" s="12">
        <v>12</v>
      </c>
    </row>
    <row r="5" spans="1:8" ht="11.25" customHeight="1"/>
    <row r="6" spans="1:8">
      <c r="A6" s="1" t="s">
        <v>6</v>
      </c>
      <c r="C6" s="3">
        <f>D7+D8</f>
        <v>2488.6</v>
      </c>
      <c r="D6" s="1" t="s">
        <v>2</v>
      </c>
    </row>
    <row r="7" spans="1:8">
      <c r="A7" s="1" t="s">
        <v>73</v>
      </c>
      <c r="B7" s="1" t="s">
        <v>74</v>
      </c>
      <c r="C7" s="3"/>
      <c r="D7" s="1">
        <v>2209.1</v>
      </c>
      <c r="E7" s="1" t="s">
        <v>2</v>
      </c>
    </row>
    <row r="8" spans="1:8">
      <c r="B8" s="1" t="s">
        <v>75</v>
      </c>
      <c r="C8" s="3"/>
      <c r="D8" s="1">
        <v>279.5</v>
      </c>
      <c r="E8" s="1" t="s">
        <v>2</v>
      </c>
    </row>
    <row r="9" spans="1:8">
      <c r="A9" s="1" t="s">
        <v>76</v>
      </c>
      <c r="C9" s="1">
        <v>4</v>
      </c>
    </row>
    <row r="10" spans="1:8">
      <c r="A10" s="1" t="s">
        <v>77</v>
      </c>
      <c r="C10" s="1">
        <v>4</v>
      </c>
    </row>
    <row r="11" spans="1:8">
      <c r="A11" s="1" t="s">
        <v>78</v>
      </c>
      <c r="C11" s="1">
        <v>35</v>
      </c>
    </row>
    <row r="12" spans="1:8">
      <c r="A12" s="1" t="s">
        <v>79</v>
      </c>
      <c r="E12" s="1">
        <v>259.60000000000002</v>
      </c>
      <c r="F12" s="1" t="s">
        <v>2</v>
      </c>
    </row>
    <row r="13" spans="1:8">
      <c r="A13" s="1" t="s">
        <v>80</v>
      </c>
      <c r="B13" s="1">
        <v>957.6</v>
      </c>
      <c r="C13" s="1" t="s">
        <v>2</v>
      </c>
    </row>
    <row r="14" spans="1:8">
      <c r="A14" s="1" t="s">
        <v>81</v>
      </c>
      <c r="B14" s="1">
        <v>957.6</v>
      </c>
      <c r="C14" s="1" t="s">
        <v>2</v>
      </c>
    </row>
    <row r="15" spans="1:8">
      <c r="A15" s="1" t="s">
        <v>82</v>
      </c>
      <c r="D15" s="1">
        <v>1800</v>
      </c>
      <c r="E15" s="1" t="s">
        <v>2</v>
      </c>
    </row>
    <row r="17" spans="1:6">
      <c r="A17" s="1" t="s">
        <v>83</v>
      </c>
    </row>
    <row r="18" spans="1:6">
      <c r="A18" s="42" t="s">
        <v>84</v>
      </c>
      <c r="B18" s="42"/>
      <c r="C18" s="42"/>
      <c r="D18" s="42"/>
      <c r="E18" s="42" t="s">
        <v>85</v>
      </c>
      <c r="F18" s="42"/>
    </row>
    <row r="19" spans="1:6">
      <c r="A19" s="43" t="s">
        <v>86</v>
      </c>
      <c r="B19" s="43"/>
      <c r="C19" s="43"/>
      <c r="D19" s="43"/>
      <c r="E19" s="42" t="s">
        <v>104</v>
      </c>
      <c r="F19" s="42"/>
    </row>
    <row r="20" spans="1:6">
      <c r="A20" s="43" t="s">
        <v>87</v>
      </c>
      <c r="B20" s="43"/>
      <c r="C20" s="43"/>
      <c r="D20" s="43"/>
      <c r="E20" s="42" t="s">
        <v>100</v>
      </c>
      <c r="F20" s="42"/>
    </row>
    <row r="21" spans="1:6">
      <c r="A21" s="43" t="s">
        <v>88</v>
      </c>
      <c r="B21" s="43"/>
      <c r="C21" s="43"/>
      <c r="D21" s="43"/>
      <c r="E21" s="42" t="s">
        <v>98</v>
      </c>
      <c r="F21" s="42"/>
    </row>
    <row r="23" spans="1:6">
      <c r="A23" s="1" t="s">
        <v>89</v>
      </c>
    </row>
    <row r="24" spans="1:6" ht="31.5" customHeight="1">
      <c r="A24" s="41" t="s">
        <v>90</v>
      </c>
      <c r="B24" s="41"/>
      <c r="C24" s="41" t="s">
        <v>91</v>
      </c>
      <c r="D24" s="41"/>
      <c r="E24" s="41" t="s">
        <v>92</v>
      </c>
      <c r="F24" s="41"/>
    </row>
    <row r="25" spans="1:6">
      <c r="A25" s="14" t="s">
        <v>93</v>
      </c>
      <c r="B25" s="14"/>
      <c r="C25" s="42">
        <v>38</v>
      </c>
      <c r="D25" s="42"/>
      <c r="E25" s="42">
        <v>38</v>
      </c>
      <c r="F25" s="42"/>
    </row>
    <row r="26" spans="1:6">
      <c r="A26" s="14" t="s">
        <v>94</v>
      </c>
      <c r="B26" s="14"/>
      <c r="C26" s="42">
        <v>20</v>
      </c>
      <c r="D26" s="42"/>
      <c r="E26" s="42">
        <v>25</v>
      </c>
      <c r="F26" s="42"/>
    </row>
    <row r="28" spans="1:6">
      <c r="A28" s="1" t="s">
        <v>95</v>
      </c>
      <c r="C28" s="1" t="s">
        <v>99</v>
      </c>
    </row>
    <row r="30" spans="1:6">
      <c r="A30" s="1" t="s">
        <v>96</v>
      </c>
    </row>
    <row r="31" spans="1:6">
      <c r="B31" s="1" t="s">
        <v>140</v>
      </c>
      <c r="D31" s="16">
        <v>13.66</v>
      </c>
      <c r="E31" s="1" t="s">
        <v>97</v>
      </c>
    </row>
    <row r="32" spans="1:6">
      <c r="B32" s="1" t="s">
        <v>141</v>
      </c>
      <c r="D32" s="1">
        <v>12.08</v>
      </c>
      <c r="E32" s="1" t="s">
        <v>97</v>
      </c>
    </row>
    <row r="33" spans="1:10">
      <c r="B33" s="1" t="s">
        <v>142</v>
      </c>
      <c r="D33" s="1">
        <v>2.95</v>
      </c>
      <c r="E33" s="1" t="s">
        <v>97</v>
      </c>
    </row>
    <row r="34" spans="1:10" ht="26.25" customHeight="1">
      <c r="A34" s="1" t="s">
        <v>1</v>
      </c>
    </row>
    <row r="35" spans="1:10" ht="98.25" customHeight="1">
      <c r="A35" s="15" t="s">
        <v>3</v>
      </c>
      <c r="B35" s="17" t="s">
        <v>119</v>
      </c>
      <c r="C35" s="17" t="s">
        <v>120</v>
      </c>
      <c r="D35" s="15" t="s">
        <v>101</v>
      </c>
      <c r="E35" s="20" t="s">
        <v>4</v>
      </c>
      <c r="F35" s="46"/>
      <c r="G35" s="46"/>
      <c r="H35" s="2"/>
      <c r="I35" s="2"/>
      <c r="J35" s="2"/>
    </row>
    <row r="36" spans="1:10">
      <c r="A36" s="44" t="s">
        <v>37</v>
      </c>
      <c r="B36" s="5">
        <f>D36/C36</f>
        <v>31885.935593220336</v>
      </c>
      <c r="C36" s="6">
        <v>2.95</v>
      </c>
      <c r="D36" s="6">
        <v>94063.51</v>
      </c>
      <c r="E36" s="6">
        <v>716.85</v>
      </c>
      <c r="F36" s="47"/>
      <c r="G36" s="47"/>
    </row>
    <row r="37" spans="1:10">
      <c r="A37" s="45"/>
      <c r="B37" s="5">
        <f>D37/C37</f>
        <v>29064.211726384368</v>
      </c>
      <c r="C37" s="6">
        <v>3.07</v>
      </c>
      <c r="D37" s="6">
        <v>89227.13</v>
      </c>
      <c r="E37" s="6">
        <v>-245.6</v>
      </c>
      <c r="F37" s="47"/>
      <c r="G37" s="47"/>
    </row>
    <row r="38" spans="1:10">
      <c r="A38" s="44" t="s">
        <v>38</v>
      </c>
      <c r="B38" s="5">
        <f t="shared" ref="B38:B43" si="0">D38/C38</f>
        <v>204.32002475807633</v>
      </c>
      <c r="C38" s="6">
        <v>1502.54</v>
      </c>
      <c r="D38" s="6">
        <v>306999.01</v>
      </c>
      <c r="E38" s="6"/>
      <c r="F38" s="47"/>
      <c r="G38" s="47"/>
    </row>
    <row r="39" spans="1:10">
      <c r="A39" s="45"/>
      <c r="B39" s="5">
        <f t="shared" si="0"/>
        <v>160.58872818081559</v>
      </c>
      <c r="C39" s="6">
        <v>1577.74</v>
      </c>
      <c r="D39" s="6">
        <v>253367.26</v>
      </c>
      <c r="E39" s="6"/>
      <c r="F39" s="47"/>
      <c r="G39" s="47"/>
    </row>
    <row r="40" spans="1:10" ht="16.5" customHeight="1">
      <c r="A40" s="44" t="s">
        <v>102</v>
      </c>
      <c r="B40" s="5">
        <f t="shared" si="0"/>
        <v>2508.8355501813785</v>
      </c>
      <c r="C40" s="6">
        <v>16.54</v>
      </c>
      <c r="D40" s="6">
        <v>41496.14</v>
      </c>
      <c r="E40" s="6">
        <v>927.46</v>
      </c>
      <c r="F40" s="47"/>
      <c r="G40" s="47"/>
    </row>
    <row r="41" spans="1:10">
      <c r="A41" s="45"/>
      <c r="B41" s="5">
        <f t="shared" si="0"/>
        <v>2267.2864553314116</v>
      </c>
      <c r="C41" s="6">
        <v>17.350000000000001</v>
      </c>
      <c r="D41" s="6">
        <v>39337.42</v>
      </c>
      <c r="E41" s="6"/>
      <c r="F41" s="47"/>
      <c r="G41" s="47"/>
    </row>
    <row r="42" spans="1:10" ht="16.5" customHeight="1">
      <c r="A42" s="44" t="s">
        <v>103</v>
      </c>
      <c r="B42" s="5">
        <f t="shared" si="0"/>
        <v>2466.6139430284857</v>
      </c>
      <c r="C42" s="6">
        <v>26.68</v>
      </c>
      <c r="D42" s="6">
        <v>65809.259999999995</v>
      </c>
      <c r="E42" s="6">
        <v>1496.06</v>
      </c>
      <c r="F42" s="47"/>
      <c r="G42" s="47"/>
    </row>
    <row r="43" spans="1:10">
      <c r="A43" s="45"/>
      <c r="B43" s="5">
        <f t="shared" si="0"/>
        <v>2249.5614692653676</v>
      </c>
      <c r="C43" s="6">
        <v>26.68</v>
      </c>
      <c r="D43" s="6">
        <v>60018.3</v>
      </c>
      <c r="E43" s="6"/>
      <c r="F43" s="47"/>
      <c r="G43" s="47"/>
    </row>
    <row r="44" spans="1:10">
      <c r="A44" s="4" t="s">
        <v>68</v>
      </c>
      <c r="B44" s="5"/>
      <c r="C44" s="6"/>
      <c r="D44" s="6">
        <f>SUM(D36:D43)</f>
        <v>950318.03000000014</v>
      </c>
      <c r="E44" s="6">
        <f>SUM(E36:E43)</f>
        <v>2894.77</v>
      </c>
      <c r="F44" s="48"/>
      <c r="G44" s="48"/>
    </row>
    <row r="45" spans="1:10" ht="6" customHeight="1">
      <c r="F45" s="49"/>
      <c r="G45" s="49"/>
    </row>
    <row r="47" spans="1:10">
      <c r="A47" s="1" t="s">
        <v>7</v>
      </c>
    </row>
    <row r="49" spans="1:7" ht="64.5" customHeight="1">
      <c r="A49" s="9" t="s">
        <v>8</v>
      </c>
      <c r="B49" s="29" t="s">
        <v>9</v>
      </c>
      <c r="C49" s="30"/>
      <c r="D49" s="29" t="s">
        <v>10</v>
      </c>
      <c r="E49" s="30"/>
      <c r="F49" s="29" t="s">
        <v>11</v>
      </c>
      <c r="G49" s="30"/>
    </row>
    <row r="50" spans="1:7" ht="40.5" customHeight="1">
      <c r="A50" s="9">
        <v>1</v>
      </c>
      <c r="B50" s="31" t="s">
        <v>151</v>
      </c>
      <c r="C50" s="31"/>
      <c r="D50" s="32" t="s">
        <v>12</v>
      </c>
      <c r="E50" s="32"/>
      <c r="F50" s="33">
        <f>0.58*H4*D7</f>
        <v>15375.335999999998</v>
      </c>
      <c r="G50" s="33"/>
    </row>
    <row r="51" spans="1:7" ht="31.5" customHeight="1">
      <c r="A51" s="9">
        <v>2</v>
      </c>
      <c r="B51" s="31" t="s">
        <v>13</v>
      </c>
      <c r="C51" s="31"/>
      <c r="D51" s="32" t="s">
        <v>12</v>
      </c>
      <c r="E51" s="32"/>
      <c r="F51" s="33">
        <f>1.82*H4*D7</f>
        <v>48246.743999999999</v>
      </c>
      <c r="G51" s="33"/>
    </row>
    <row r="52" spans="1:7">
      <c r="A52" s="13">
        <v>3</v>
      </c>
      <c r="B52" s="31" t="s">
        <v>14</v>
      </c>
      <c r="C52" s="31"/>
      <c r="D52" s="32" t="s">
        <v>15</v>
      </c>
      <c r="E52" s="32"/>
      <c r="F52" s="33">
        <f>0.16*H4*D7</f>
        <v>4241.4719999999998</v>
      </c>
      <c r="G52" s="33"/>
    </row>
    <row r="53" spans="1:7" ht="66" customHeight="1">
      <c r="A53" s="13">
        <v>4</v>
      </c>
      <c r="B53" s="31" t="s">
        <v>16</v>
      </c>
      <c r="C53" s="31"/>
      <c r="D53" s="29" t="s">
        <v>152</v>
      </c>
      <c r="E53" s="30"/>
      <c r="F53" s="33">
        <f>0.84*H4*C6</f>
        <v>25085.088</v>
      </c>
      <c r="G53" s="33"/>
    </row>
    <row r="54" spans="1:7" ht="58.5" customHeight="1">
      <c r="A54" s="13">
        <v>5</v>
      </c>
      <c r="B54" s="31" t="s">
        <v>17</v>
      </c>
      <c r="C54" s="31"/>
      <c r="D54" s="32" t="s">
        <v>18</v>
      </c>
      <c r="E54" s="32"/>
      <c r="F54" s="33">
        <f>1.11*H4*C6</f>
        <v>33148.152000000002</v>
      </c>
      <c r="G54" s="33"/>
    </row>
    <row r="55" spans="1:7" ht="29.25" customHeight="1">
      <c r="A55" s="13">
        <v>6</v>
      </c>
      <c r="B55" s="31" t="s">
        <v>19</v>
      </c>
      <c r="C55" s="31"/>
      <c r="D55" s="32" t="s">
        <v>64</v>
      </c>
      <c r="E55" s="32"/>
      <c r="F55" s="33"/>
      <c r="G55" s="33"/>
    </row>
    <row r="56" spans="1:7" ht="29.25" customHeight="1">
      <c r="A56" s="13">
        <v>7</v>
      </c>
      <c r="B56" s="31" t="s">
        <v>20</v>
      </c>
      <c r="C56" s="31"/>
      <c r="D56" s="29" t="s">
        <v>64</v>
      </c>
      <c r="E56" s="30"/>
      <c r="F56" s="33">
        <f>2.35*7*D7</f>
        <v>36339.695</v>
      </c>
      <c r="G56" s="33"/>
    </row>
    <row r="57" spans="1:7" ht="50.25" customHeight="1">
      <c r="A57" s="13">
        <v>8</v>
      </c>
      <c r="B57" s="31" t="s">
        <v>21</v>
      </c>
      <c r="C57" s="31"/>
      <c r="D57" s="29" t="s">
        <v>72</v>
      </c>
      <c r="E57" s="30"/>
      <c r="F57" s="33">
        <f>0.28*H4*C6</f>
        <v>8361.6959999999999</v>
      </c>
      <c r="G57" s="33"/>
    </row>
    <row r="58" spans="1:7" ht="31.5" customHeight="1">
      <c r="A58" s="9"/>
      <c r="B58" s="31" t="s">
        <v>22</v>
      </c>
      <c r="C58" s="31"/>
      <c r="D58" s="32"/>
      <c r="E58" s="32"/>
      <c r="F58" s="33">
        <f>SUM(F50:G57)</f>
        <v>170798.18299999999</v>
      </c>
      <c r="G58" s="33"/>
    </row>
    <row r="60" spans="1:7">
      <c r="A60" s="1" t="s">
        <v>23</v>
      </c>
    </row>
    <row r="62" spans="1:7" ht="44.25" customHeight="1">
      <c r="A62" s="9" t="s">
        <v>8</v>
      </c>
      <c r="B62" s="32" t="s">
        <v>24</v>
      </c>
      <c r="C62" s="32"/>
      <c r="D62" s="29" t="s">
        <v>25</v>
      </c>
      <c r="E62" s="30"/>
      <c r="F62" s="29" t="s">
        <v>26</v>
      </c>
      <c r="G62" s="30"/>
    </row>
    <row r="63" spans="1:7" ht="30.75" customHeight="1">
      <c r="A63" s="9">
        <v>1</v>
      </c>
      <c r="B63" s="34" t="s">
        <v>106</v>
      </c>
      <c r="C63" s="34"/>
      <c r="D63" s="27" t="s">
        <v>107</v>
      </c>
      <c r="E63" s="27"/>
      <c r="F63" s="21">
        <v>441.06</v>
      </c>
      <c r="G63" s="22"/>
    </row>
    <row r="64" spans="1:7" ht="36" customHeight="1">
      <c r="A64" s="9">
        <v>2</v>
      </c>
      <c r="B64" s="34" t="s">
        <v>108</v>
      </c>
      <c r="C64" s="34"/>
      <c r="D64" s="27" t="s">
        <v>107</v>
      </c>
      <c r="E64" s="27"/>
      <c r="F64" s="21">
        <v>1840.38</v>
      </c>
      <c r="G64" s="22"/>
    </row>
    <row r="65" spans="1:7" ht="30.75" customHeight="1">
      <c r="A65" s="11">
        <v>3</v>
      </c>
      <c r="B65" s="34" t="s">
        <v>109</v>
      </c>
      <c r="C65" s="34"/>
      <c r="D65" s="27" t="s">
        <v>110</v>
      </c>
      <c r="E65" s="27"/>
      <c r="F65" s="21">
        <v>1145.07</v>
      </c>
      <c r="G65" s="22"/>
    </row>
    <row r="66" spans="1:7" ht="31.5" customHeight="1">
      <c r="A66" s="11">
        <v>4</v>
      </c>
      <c r="B66" s="34" t="s">
        <v>111</v>
      </c>
      <c r="C66" s="34"/>
      <c r="D66" s="27" t="s">
        <v>110</v>
      </c>
      <c r="E66" s="27"/>
      <c r="F66" s="21">
        <v>647.36</v>
      </c>
      <c r="G66" s="22"/>
    </row>
    <row r="67" spans="1:7" ht="33" customHeight="1">
      <c r="A67" s="11">
        <v>5</v>
      </c>
      <c r="B67" s="34" t="s">
        <v>112</v>
      </c>
      <c r="C67" s="34"/>
      <c r="D67" s="27" t="s">
        <v>110</v>
      </c>
      <c r="E67" s="27"/>
      <c r="F67" s="21">
        <v>1223.23</v>
      </c>
      <c r="G67" s="22"/>
    </row>
    <row r="68" spans="1:7" ht="34.5" customHeight="1">
      <c r="A68" s="11">
        <v>6</v>
      </c>
      <c r="B68" s="34" t="s">
        <v>112</v>
      </c>
      <c r="C68" s="34"/>
      <c r="D68" s="27" t="s">
        <v>110</v>
      </c>
      <c r="E68" s="27"/>
      <c r="F68" s="21">
        <v>2391.3200000000002</v>
      </c>
      <c r="G68" s="22"/>
    </row>
    <row r="69" spans="1:7" ht="51" customHeight="1">
      <c r="A69" s="11">
        <v>7</v>
      </c>
      <c r="B69" s="34" t="s">
        <v>113</v>
      </c>
      <c r="C69" s="34"/>
      <c r="D69" s="27" t="s">
        <v>110</v>
      </c>
      <c r="E69" s="27"/>
      <c r="F69" s="21">
        <v>903.2</v>
      </c>
      <c r="G69" s="22"/>
    </row>
    <row r="70" spans="1:7" ht="33.75" customHeight="1">
      <c r="A70" s="11">
        <v>8</v>
      </c>
      <c r="B70" s="34" t="s">
        <v>114</v>
      </c>
      <c r="C70" s="34"/>
      <c r="D70" s="27" t="s">
        <v>115</v>
      </c>
      <c r="E70" s="27"/>
      <c r="F70" s="21">
        <v>3792.52</v>
      </c>
      <c r="G70" s="22"/>
    </row>
    <row r="71" spans="1:7" ht="35.25" customHeight="1">
      <c r="A71" s="11">
        <v>9</v>
      </c>
      <c r="B71" s="34" t="s">
        <v>116</v>
      </c>
      <c r="C71" s="34"/>
      <c r="D71" s="27" t="s">
        <v>115</v>
      </c>
      <c r="E71" s="27"/>
      <c r="F71" s="21">
        <v>1011.8</v>
      </c>
      <c r="G71" s="22"/>
    </row>
    <row r="72" spans="1:7" ht="34.5" customHeight="1">
      <c r="A72" s="11">
        <v>10</v>
      </c>
      <c r="B72" s="34" t="s">
        <v>117</v>
      </c>
      <c r="C72" s="34"/>
      <c r="D72" s="27" t="s">
        <v>118</v>
      </c>
      <c r="E72" s="27"/>
      <c r="F72" s="21">
        <v>641.53</v>
      </c>
      <c r="G72" s="22"/>
    </row>
    <row r="73" spans="1:7">
      <c r="A73" s="11">
        <v>11</v>
      </c>
      <c r="B73" s="34" t="s">
        <v>121</v>
      </c>
      <c r="C73" s="34"/>
      <c r="D73" s="27" t="s">
        <v>122</v>
      </c>
      <c r="E73" s="27"/>
      <c r="F73" s="21">
        <v>759.49</v>
      </c>
      <c r="G73" s="22"/>
    </row>
    <row r="74" spans="1:7" ht="37.5" customHeight="1">
      <c r="A74" s="11">
        <v>12</v>
      </c>
      <c r="B74" s="34" t="s">
        <v>123</v>
      </c>
      <c r="C74" s="34"/>
      <c r="D74" s="27" t="s">
        <v>122</v>
      </c>
      <c r="E74" s="27"/>
      <c r="F74" s="21">
        <v>1782.57</v>
      </c>
      <c r="G74" s="22"/>
    </row>
    <row r="75" spans="1:7" ht="33" customHeight="1">
      <c r="A75" s="11">
        <v>13</v>
      </c>
      <c r="B75" s="34" t="s">
        <v>124</v>
      </c>
      <c r="C75" s="34"/>
      <c r="D75" s="27" t="s">
        <v>125</v>
      </c>
      <c r="E75" s="27"/>
      <c r="F75" s="21">
        <v>1642.05</v>
      </c>
      <c r="G75" s="22"/>
    </row>
    <row r="76" spans="1:7">
      <c r="A76" s="11">
        <v>14</v>
      </c>
      <c r="B76" s="34" t="s">
        <v>126</v>
      </c>
      <c r="C76" s="34"/>
      <c r="D76" s="27" t="s">
        <v>125</v>
      </c>
      <c r="E76" s="27"/>
      <c r="F76" s="21">
        <v>717.69</v>
      </c>
      <c r="G76" s="22"/>
    </row>
    <row r="77" spans="1:7">
      <c r="A77" s="11">
        <v>15</v>
      </c>
      <c r="B77" s="34" t="s">
        <v>127</v>
      </c>
      <c r="C77" s="34"/>
      <c r="D77" s="27" t="s">
        <v>125</v>
      </c>
      <c r="E77" s="27"/>
      <c r="F77" s="21">
        <v>3025.06</v>
      </c>
      <c r="G77" s="22"/>
    </row>
    <row r="78" spans="1:7" ht="33.75" customHeight="1">
      <c r="A78" s="11">
        <v>16</v>
      </c>
      <c r="B78" s="34" t="s">
        <v>128</v>
      </c>
      <c r="C78" s="34"/>
      <c r="D78" s="27" t="s">
        <v>129</v>
      </c>
      <c r="E78" s="27"/>
      <c r="F78" s="21">
        <v>3046.41</v>
      </c>
      <c r="G78" s="22"/>
    </row>
    <row r="79" spans="1:7" ht="69" customHeight="1">
      <c r="A79" s="11">
        <v>17</v>
      </c>
      <c r="B79" s="34" t="s">
        <v>130</v>
      </c>
      <c r="C79" s="34"/>
      <c r="D79" s="27" t="s">
        <v>129</v>
      </c>
      <c r="E79" s="27"/>
      <c r="F79" s="21">
        <v>500.46</v>
      </c>
      <c r="G79" s="22"/>
    </row>
    <row r="80" spans="1:7" ht="31.5" customHeight="1">
      <c r="A80" s="11">
        <v>18</v>
      </c>
      <c r="B80" s="34" t="s">
        <v>131</v>
      </c>
      <c r="C80" s="34"/>
      <c r="D80" s="27" t="s">
        <v>132</v>
      </c>
      <c r="E80" s="27"/>
      <c r="F80" s="21">
        <v>375.4</v>
      </c>
      <c r="G80" s="22"/>
    </row>
    <row r="81" spans="1:7" ht="31.5" customHeight="1">
      <c r="A81" s="11">
        <v>19</v>
      </c>
      <c r="B81" s="34" t="s">
        <v>133</v>
      </c>
      <c r="C81" s="34"/>
      <c r="D81" s="27" t="s">
        <v>132</v>
      </c>
      <c r="E81" s="27"/>
      <c r="F81" s="21">
        <v>3307.41</v>
      </c>
      <c r="G81" s="22"/>
    </row>
    <row r="82" spans="1:7" ht="32.25" customHeight="1">
      <c r="A82" s="11">
        <v>20</v>
      </c>
      <c r="B82" s="34" t="s">
        <v>134</v>
      </c>
      <c r="C82" s="34"/>
      <c r="D82" s="27" t="s">
        <v>132</v>
      </c>
      <c r="E82" s="27"/>
      <c r="F82" s="21">
        <v>1653.7</v>
      </c>
      <c r="G82" s="22"/>
    </row>
    <row r="83" spans="1:7" ht="32.25" customHeight="1">
      <c r="A83" s="11">
        <v>21</v>
      </c>
      <c r="B83" s="34" t="s">
        <v>135</v>
      </c>
      <c r="C83" s="34"/>
      <c r="D83" s="27" t="s">
        <v>132</v>
      </c>
      <c r="E83" s="27"/>
      <c r="F83" s="21">
        <v>2532.08</v>
      </c>
      <c r="G83" s="22"/>
    </row>
    <row r="84" spans="1:7" ht="34.5" customHeight="1">
      <c r="A84" s="11">
        <v>22</v>
      </c>
      <c r="B84" s="34" t="s">
        <v>136</v>
      </c>
      <c r="C84" s="34"/>
      <c r="D84" s="27" t="s">
        <v>137</v>
      </c>
      <c r="E84" s="27"/>
      <c r="F84" s="21">
        <v>79.16</v>
      </c>
      <c r="G84" s="22"/>
    </row>
    <row r="85" spans="1:7" ht="63.75" customHeight="1">
      <c r="A85" s="11">
        <v>23</v>
      </c>
      <c r="B85" s="34" t="s">
        <v>150</v>
      </c>
      <c r="C85" s="34"/>
      <c r="D85" s="27" t="s">
        <v>137</v>
      </c>
      <c r="E85" s="27"/>
      <c r="F85" s="21">
        <v>4476.6099999999997</v>
      </c>
      <c r="G85" s="22"/>
    </row>
    <row r="86" spans="1:7" ht="30.75" customHeight="1">
      <c r="A86" s="11">
        <v>24</v>
      </c>
      <c r="B86" s="34" t="s">
        <v>138</v>
      </c>
      <c r="C86" s="34"/>
      <c r="D86" s="27" t="s">
        <v>137</v>
      </c>
      <c r="E86" s="27"/>
      <c r="F86" s="21">
        <v>341.95</v>
      </c>
      <c r="G86" s="22"/>
    </row>
    <row r="87" spans="1:7" ht="32.25" customHeight="1">
      <c r="A87" s="11">
        <v>25</v>
      </c>
      <c r="B87" s="34" t="s">
        <v>139</v>
      </c>
      <c r="C87" s="34"/>
      <c r="D87" s="27" t="s">
        <v>137</v>
      </c>
      <c r="E87" s="27"/>
      <c r="F87" s="21">
        <v>1655.74</v>
      </c>
      <c r="G87" s="22"/>
    </row>
    <row r="88" spans="1:7" ht="36" customHeight="1">
      <c r="A88" s="11">
        <v>26</v>
      </c>
      <c r="B88" s="34" t="s">
        <v>131</v>
      </c>
      <c r="C88" s="34"/>
      <c r="D88" s="27" t="s">
        <v>137</v>
      </c>
      <c r="E88" s="27"/>
      <c r="F88" s="21">
        <v>160.72</v>
      </c>
      <c r="G88" s="22"/>
    </row>
    <row r="89" spans="1:7" ht="36.75" customHeight="1">
      <c r="A89" s="11">
        <v>27</v>
      </c>
      <c r="B89" s="34" t="s">
        <v>145</v>
      </c>
      <c r="C89" s="34"/>
      <c r="D89" s="27" t="s">
        <v>146</v>
      </c>
      <c r="E89" s="27"/>
      <c r="F89" s="21">
        <v>819.47</v>
      </c>
      <c r="G89" s="22"/>
    </row>
    <row r="90" spans="1:7" ht="36.75" customHeight="1">
      <c r="A90" s="18">
        <v>28</v>
      </c>
      <c r="B90" s="23" t="s">
        <v>111</v>
      </c>
      <c r="C90" s="24"/>
      <c r="D90" s="25" t="s">
        <v>146</v>
      </c>
      <c r="E90" s="26"/>
      <c r="F90" s="21">
        <v>506.92</v>
      </c>
      <c r="G90" s="22"/>
    </row>
    <row r="91" spans="1:7" ht="36.75" customHeight="1">
      <c r="A91" s="18">
        <v>29</v>
      </c>
      <c r="B91" s="23" t="s">
        <v>147</v>
      </c>
      <c r="C91" s="24"/>
      <c r="D91" s="25" t="s">
        <v>149</v>
      </c>
      <c r="E91" s="26"/>
      <c r="F91" s="21">
        <v>1675.04</v>
      </c>
      <c r="G91" s="22"/>
    </row>
    <row r="92" spans="1:7" ht="36.75" customHeight="1">
      <c r="A92" s="19">
        <v>30</v>
      </c>
      <c r="B92" s="23" t="s">
        <v>148</v>
      </c>
      <c r="C92" s="24"/>
      <c r="D92" s="25" t="s">
        <v>149</v>
      </c>
      <c r="E92" s="26"/>
      <c r="F92" s="21">
        <v>1040.6500000000001</v>
      </c>
      <c r="G92" s="22"/>
    </row>
    <row r="93" spans="1:7" ht="45.75" customHeight="1">
      <c r="A93" s="9"/>
      <c r="B93" s="39" t="s">
        <v>70</v>
      </c>
      <c r="C93" s="40"/>
      <c r="D93" s="29"/>
      <c r="E93" s="30"/>
      <c r="F93" s="35">
        <f>SUM(F63:G92)</f>
        <v>44136.05</v>
      </c>
      <c r="G93" s="30"/>
    </row>
    <row r="95" spans="1:7">
      <c r="A95" s="1" t="s">
        <v>27</v>
      </c>
      <c r="D95" s="7">
        <f>3.4*H4*C6</f>
        <v>101534.87999999999</v>
      </c>
      <c r="E95" s="1" t="s">
        <v>28</v>
      </c>
    </row>
    <row r="96" spans="1:7">
      <c r="A96" s="1" t="s">
        <v>29</v>
      </c>
      <c r="D96" s="7">
        <f>F100*5.3%</f>
        <v>18221.13553</v>
      </c>
      <c r="E96" s="1" t="s">
        <v>28</v>
      </c>
    </row>
    <row r="98" spans="1:7">
      <c r="A98" s="1" t="s">
        <v>41</v>
      </c>
    </row>
    <row r="99" spans="1:7">
      <c r="A99" s="1" t="s">
        <v>143</v>
      </c>
    </row>
    <row r="100" spans="1:7">
      <c r="B100" s="1" t="s">
        <v>40</v>
      </c>
      <c r="F100" s="7">
        <f>181057.68+162737.33</f>
        <v>343795.01</v>
      </c>
      <c r="G100" s="1" t="s">
        <v>28</v>
      </c>
    </row>
    <row r="102" spans="1:7">
      <c r="A102" s="1" t="s">
        <v>144</v>
      </c>
    </row>
    <row r="103" spans="1:7">
      <c r="B103" s="1" t="s">
        <v>39</v>
      </c>
      <c r="F103" s="7">
        <f>F58+F93+D95</f>
        <v>316469.11300000001</v>
      </c>
      <c r="G103" s="1" t="s">
        <v>28</v>
      </c>
    </row>
    <row r="105" spans="1:7" ht="30" customHeight="1">
      <c r="A105" s="1" t="s">
        <v>30</v>
      </c>
    </row>
    <row r="106" spans="1:7" ht="32.25" customHeight="1"/>
    <row r="107" spans="1:7" ht="28.5" customHeight="1">
      <c r="A107" s="8" t="s">
        <v>31</v>
      </c>
      <c r="B107" s="36" t="s">
        <v>32</v>
      </c>
      <c r="C107" s="36"/>
      <c r="D107" s="8" t="s">
        <v>33</v>
      </c>
      <c r="E107" s="36" t="s">
        <v>34</v>
      </c>
      <c r="F107" s="36"/>
      <c r="G107" s="8" t="s">
        <v>35</v>
      </c>
    </row>
    <row r="108" spans="1:7" ht="33.75" customHeight="1">
      <c r="A108" s="37" t="s">
        <v>36</v>
      </c>
      <c r="B108" s="38" t="s">
        <v>54</v>
      </c>
      <c r="C108" s="38"/>
      <c r="D108" s="10">
        <v>7</v>
      </c>
      <c r="E108" s="38" t="s">
        <v>56</v>
      </c>
      <c r="F108" s="38"/>
      <c r="G108" s="10">
        <v>7</v>
      </c>
    </row>
    <row r="109" spans="1:7" ht="43.5" customHeight="1">
      <c r="A109" s="37"/>
      <c r="B109" s="38" t="s">
        <v>42</v>
      </c>
      <c r="C109" s="38"/>
      <c r="D109" s="10">
        <v>1</v>
      </c>
      <c r="E109" s="38" t="s">
        <v>56</v>
      </c>
      <c r="F109" s="38"/>
      <c r="G109" s="10">
        <v>1</v>
      </c>
    </row>
    <row r="110" spans="1:7" ht="69" customHeight="1">
      <c r="A110" s="37"/>
      <c r="B110" s="38" t="s">
        <v>43</v>
      </c>
      <c r="C110" s="38"/>
      <c r="D110" s="10"/>
      <c r="E110" s="38" t="s">
        <v>56</v>
      </c>
      <c r="F110" s="38"/>
      <c r="G110" s="10"/>
    </row>
    <row r="111" spans="1:7" ht="37.5" customHeight="1">
      <c r="A111" s="10" t="s">
        <v>44</v>
      </c>
      <c r="B111" s="38" t="s">
        <v>45</v>
      </c>
      <c r="C111" s="38"/>
      <c r="D111" s="10"/>
      <c r="E111" s="38" t="s">
        <v>57</v>
      </c>
      <c r="F111" s="38"/>
      <c r="G111" s="10"/>
    </row>
    <row r="112" spans="1:7" ht="60" customHeight="1">
      <c r="A112" s="37" t="s">
        <v>46</v>
      </c>
      <c r="B112" s="38" t="s">
        <v>55</v>
      </c>
      <c r="C112" s="38"/>
      <c r="D112" s="10">
        <v>3</v>
      </c>
      <c r="E112" s="38" t="s">
        <v>58</v>
      </c>
      <c r="F112" s="38"/>
      <c r="G112" s="10">
        <v>3</v>
      </c>
    </row>
    <row r="113" spans="1:7" ht="33" customHeight="1">
      <c r="A113" s="37"/>
      <c r="B113" s="38" t="s">
        <v>47</v>
      </c>
      <c r="C113" s="38"/>
      <c r="D113" s="10"/>
      <c r="E113" s="38" t="s">
        <v>59</v>
      </c>
      <c r="F113" s="38"/>
      <c r="G113" s="10"/>
    </row>
    <row r="114" spans="1:7" ht="42.75" customHeight="1">
      <c r="A114" s="37"/>
      <c r="B114" s="38" t="s">
        <v>51</v>
      </c>
      <c r="C114" s="38"/>
      <c r="D114" s="10">
        <v>6</v>
      </c>
      <c r="E114" s="38" t="s">
        <v>60</v>
      </c>
      <c r="F114" s="38"/>
      <c r="G114" s="10">
        <v>6</v>
      </c>
    </row>
    <row r="115" spans="1:7" ht="36" customHeight="1">
      <c r="A115" s="37"/>
      <c r="B115" s="38" t="s">
        <v>52</v>
      </c>
      <c r="C115" s="38"/>
      <c r="D115" s="10"/>
      <c r="E115" s="38" t="s">
        <v>61</v>
      </c>
      <c r="F115" s="38"/>
      <c r="G115" s="10"/>
    </row>
    <row r="116" spans="1:7">
      <c r="A116" s="37"/>
      <c r="B116" s="38" t="s">
        <v>53</v>
      </c>
      <c r="C116" s="38"/>
      <c r="D116" s="10"/>
      <c r="E116" s="38" t="s">
        <v>62</v>
      </c>
      <c r="F116" s="38"/>
      <c r="G116" s="10"/>
    </row>
    <row r="117" spans="1:7">
      <c r="A117" s="37"/>
      <c r="B117" s="38" t="s">
        <v>48</v>
      </c>
      <c r="C117" s="38"/>
      <c r="D117" s="10"/>
      <c r="E117" s="38" t="s">
        <v>63</v>
      </c>
      <c r="F117" s="38"/>
      <c r="G117" s="10"/>
    </row>
    <row r="118" spans="1:7">
      <c r="A118" s="37"/>
      <c r="B118" s="38" t="s">
        <v>49</v>
      </c>
      <c r="C118" s="38"/>
      <c r="D118" s="10"/>
      <c r="E118" s="38" t="s">
        <v>58</v>
      </c>
      <c r="F118" s="38"/>
      <c r="G118" s="10"/>
    </row>
    <row r="119" spans="1:7">
      <c r="A119" s="37"/>
      <c r="B119" s="38" t="s">
        <v>50</v>
      </c>
      <c r="C119" s="38"/>
      <c r="D119" s="10">
        <v>1</v>
      </c>
      <c r="E119" s="38"/>
      <c r="F119" s="38"/>
      <c r="G119" s="10">
        <v>1</v>
      </c>
    </row>
    <row r="122" spans="1:7">
      <c r="A122" s="1" t="s">
        <v>66</v>
      </c>
      <c r="F122" s="1" t="s">
        <v>65</v>
      </c>
    </row>
    <row r="124" spans="1:7">
      <c r="A124" s="1" t="s">
        <v>69</v>
      </c>
      <c r="F124" s="1" t="s">
        <v>67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85">
    <mergeCell ref="B92:C92"/>
    <mergeCell ref="D92:E92"/>
    <mergeCell ref="F92:G92"/>
    <mergeCell ref="B90:C90"/>
    <mergeCell ref="D90:E90"/>
    <mergeCell ref="F90:G90"/>
    <mergeCell ref="A42:A43"/>
    <mergeCell ref="F42:F43"/>
    <mergeCell ref="G42:G43"/>
    <mergeCell ref="B89:C89"/>
    <mergeCell ref="B83:C83"/>
    <mergeCell ref="B84:C84"/>
    <mergeCell ref="B85:C85"/>
    <mergeCell ref="B86:C86"/>
    <mergeCell ref="B87:C87"/>
    <mergeCell ref="B88:C88"/>
    <mergeCell ref="B78:C78"/>
    <mergeCell ref="B79:C79"/>
    <mergeCell ref="B80:C80"/>
    <mergeCell ref="B81:C81"/>
    <mergeCell ref="B82:C82"/>
    <mergeCell ref="B72:C72"/>
    <mergeCell ref="B73:C73"/>
    <mergeCell ref="B74:C74"/>
    <mergeCell ref="A36:A37"/>
    <mergeCell ref="F36:F37"/>
    <mergeCell ref="G36:G37"/>
    <mergeCell ref="A38:A39"/>
    <mergeCell ref="F38:F39"/>
    <mergeCell ref="G38:G39"/>
    <mergeCell ref="A40:A41"/>
    <mergeCell ref="F40:F41"/>
    <mergeCell ref="G40:G41"/>
    <mergeCell ref="A24:B24"/>
    <mergeCell ref="C24:D24"/>
    <mergeCell ref="E24:F24"/>
    <mergeCell ref="C25:D25"/>
    <mergeCell ref="E25:F25"/>
    <mergeCell ref="C26:D26"/>
    <mergeCell ref="E26:F26"/>
    <mergeCell ref="A18:D18"/>
    <mergeCell ref="E18:F18"/>
    <mergeCell ref="A19:D19"/>
    <mergeCell ref="E19:F19"/>
    <mergeCell ref="A20:D20"/>
    <mergeCell ref="E20:F20"/>
    <mergeCell ref="A21:D21"/>
    <mergeCell ref="E21:F21"/>
    <mergeCell ref="B111:C111"/>
    <mergeCell ref="E111:F111"/>
    <mergeCell ref="A112:A119"/>
    <mergeCell ref="B112:C112"/>
    <mergeCell ref="E112:F112"/>
    <mergeCell ref="B113:C113"/>
    <mergeCell ref="E113:F113"/>
    <mergeCell ref="B114:C114"/>
    <mergeCell ref="E114:F114"/>
    <mergeCell ref="B118:C118"/>
    <mergeCell ref="E118:F118"/>
    <mergeCell ref="B119:C119"/>
    <mergeCell ref="E119:F119"/>
    <mergeCell ref="B115:C115"/>
    <mergeCell ref="E115:F115"/>
    <mergeCell ref="B116:C116"/>
    <mergeCell ref="E116:F116"/>
    <mergeCell ref="B117:C117"/>
    <mergeCell ref="E117:F117"/>
    <mergeCell ref="F93:G93"/>
    <mergeCell ref="B107:C107"/>
    <mergeCell ref="E107:F107"/>
    <mergeCell ref="A108:A110"/>
    <mergeCell ref="B108:C108"/>
    <mergeCell ref="E108:F108"/>
    <mergeCell ref="B109:C109"/>
    <mergeCell ref="E109:F109"/>
    <mergeCell ref="B110:C110"/>
    <mergeCell ref="E110:F110"/>
    <mergeCell ref="B93:C93"/>
    <mergeCell ref="D93:E93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57:C57"/>
    <mergeCell ref="D57:E57"/>
    <mergeCell ref="F57:G57"/>
    <mergeCell ref="F69:G69"/>
    <mergeCell ref="F70:G70"/>
    <mergeCell ref="F71:G71"/>
    <mergeCell ref="B58:C58"/>
    <mergeCell ref="D58:E58"/>
    <mergeCell ref="F58:G58"/>
    <mergeCell ref="D63:E63"/>
    <mergeCell ref="D64:E64"/>
    <mergeCell ref="D65:E65"/>
    <mergeCell ref="F63:G63"/>
    <mergeCell ref="F64:G64"/>
    <mergeCell ref="F65:G65"/>
    <mergeCell ref="B62:C62"/>
    <mergeCell ref="D62:E62"/>
    <mergeCell ref="F62:G62"/>
    <mergeCell ref="B63:C63"/>
    <mergeCell ref="B64:C64"/>
    <mergeCell ref="B65:C65"/>
    <mergeCell ref="F66:G66"/>
    <mergeCell ref="F67:G67"/>
    <mergeCell ref="F68:G68"/>
    <mergeCell ref="B51:C51"/>
    <mergeCell ref="D51:E51"/>
    <mergeCell ref="F51:G51"/>
    <mergeCell ref="B55:C55"/>
    <mergeCell ref="D55:E55"/>
    <mergeCell ref="F55:G55"/>
    <mergeCell ref="B56:C56"/>
    <mergeCell ref="D56:E56"/>
    <mergeCell ref="F56:G56"/>
    <mergeCell ref="B53:C53"/>
    <mergeCell ref="D53:E53"/>
    <mergeCell ref="F53:G53"/>
    <mergeCell ref="B54:C54"/>
    <mergeCell ref="D54:E54"/>
    <mergeCell ref="F54:G54"/>
    <mergeCell ref="F72:G72"/>
    <mergeCell ref="F73:G73"/>
    <mergeCell ref="F74:G74"/>
    <mergeCell ref="F77:G77"/>
    <mergeCell ref="F78:G78"/>
    <mergeCell ref="F79:G79"/>
    <mergeCell ref="F80:G80"/>
    <mergeCell ref="A1:G1"/>
    <mergeCell ref="A2:G2"/>
    <mergeCell ref="A3:G3"/>
    <mergeCell ref="A4:G4"/>
    <mergeCell ref="B49:C49"/>
    <mergeCell ref="D49:E49"/>
    <mergeCell ref="F49:G49"/>
    <mergeCell ref="D75:E75"/>
    <mergeCell ref="D76:E76"/>
    <mergeCell ref="F75:G75"/>
    <mergeCell ref="F76:G76"/>
    <mergeCell ref="B52:C52"/>
    <mergeCell ref="D52:E52"/>
    <mergeCell ref="F52:G52"/>
    <mergeCell ref="B50:C50"/>
    <mergeCell ref="D50:E50"/>
    <mergeCell ref="F50:G50"/>
    <mergeCell ref="D77:E77"/>
    <mergeCell ref="D78:E78"/>
    <mergeCell ref="D79:E79"/>
    <mergeCell ref="D80:E80"/>
    <mergeCell ref="D81:E81"/>
    <mergeCell ref="D82:E82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F81:G81"/>
    <mergeCell ref="F82:G82"/>
    <mergeCell ref="F83:G83"/>
    <mergeCell ref="F84:G84"/>
    <mergeCell ref="F85:G85"/>
    <mergeCell ref="F86:G86"/>
    <mergeCell ref="F87:G87"/>
    <mergeCell ref="B91:C91"/>
    <mergeCell ref="D91:E91"/>
    <mergeCell ref="F91:G91"/>
    <mergeCell ref="D83:E83"/>
    <mergeCell ref="D84:E84"/>
    <mergeCell ref="D85:E85"/>
    <mergeCell ref="D86:E86"/>
    <mergeCell ref="D87:E87"/>
    <mergeCell ref="D88:E88"/>
    <mergeCell ref="D89:E89"/>
    <mergeCell ref="F88:G88"/>
    <mergeCell ref="F89:G89"/>
  </mergeCells>
  <pageMargins left="0.2" right="0.2" top="0.4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2015-03-03T11:15:17Z</dcterms:modified>
</cp:coreProperties>
</file>