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8" i="11"/>
  <c r="D104" s="1"/>
  <c r="E42"/>
  <c r="D42"/>
  <c r="B41"/>
  <c r="B40"/>
  <c r="B39"/>
  <c r="B38"/>
  <c r="B37"/>
  <c r="B36"/>
  <c r="B35"/>
  <c r="B34"/>
  <c r="C6"/>
  <c r="F54" s="1"/>
  <c r="D103" l="1"/>
  <c r="F49"/>
  <c r="F52"/>
  <c r="F55"/>
  <c r="F48"/>
  <c r="F51"/>
  <c r="F101"/>
  <c r="F56" l="1"/>
  <c r="F111" s="1"/>
</calcChain>
</file>

<file path=xl/sharedStrings.xml><?xml version="1.0" encoding="utf-8"?>
<sst xmlns="http://schemas.openxmlformats.org/spreadsheetml/2006/main" count="208" uniqueCount="159">
  <si>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</si>
  <si>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</si>
  <si>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</si>
  <si>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</si>
  <si>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</si>
  <si>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</si>
  <si>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</si>
  <si>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</si>
  <si>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</si>
  <si>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</si>
  <si>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</si>
  <si>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</si>
  <si>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</si>
  <si>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</si>
  <si>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</si>
  <si>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</si>
  <si>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</si>
  <si>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</si>
  <si>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</si>
  <si>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</si>
  <si>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</si>
  <si>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</si>
  <si>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</si>
  <si>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</si>
  <si>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</si>
  <si>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</si>
  <si>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</si>
  <si>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</si>
  <si>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</si>
  <si>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</si>
  <si>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</si>
  <si>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</si>
  <si>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</si>
  <si>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</si>
  <si>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</si>
  <si>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</si>
  <si>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</si>
  <si>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</si>
  <si>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</si>
  <si>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</si>
  <si>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</si>
  <si>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</si>
  <si>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</si>
  <si>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</si>
  <si>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</si>
  <si>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</si>
  <si>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</si>
  <si>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</si>
  <si>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</si>
  <si>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</si>
  <si>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</si>
  <si>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</si>
  <si>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</si>
  <si>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</si>
  <si>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</si>
  <si>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</si>
  <si>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</si>
  <si>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</si>
  <si>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</si>
  <si>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</si>
  <si>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</si>
  <si>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</si>
  <si>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</si>
  <si>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</si>
  <si>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</si>
  <si>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</si>
  <si>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</si>
  <si>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</si>
  <si>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</si>
  <si>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</si>
  <si>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</si>
  <si>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26/2 по улице Посконкина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</si>
  <si>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</si>
  <si>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</si>
  <si>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</si>
  <si>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</si>
  <si>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</si>
  <si>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</si>
  <si>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</si>
  <si>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</si>
  <si>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</si>
  <si>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</si>
  <si>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</si>
  <si>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</si>
  <si>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</si>
  <si>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</si>
  <si>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</si>
  <si>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</si>
  <si>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</si>
  <si>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</si>
  <si>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</si>
  <si>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</si>
  <si>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</si>
  <si>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</si>
  <si>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</si>
  <si>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</si>
  <si>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28.06.2013г.</t>
  </si>
  <si>
    <t>317 от 22.12.08г.</t>
  </si>
  <si>
    <t>01.11.2012г.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</si>
  <si>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</si>
  <si>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</si>
  <si>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</si>
  <si>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06.08.2009г.</t>
  </si>
  <si>
    <t>за период с 01.01.2014 г. по 31.12.2014 г.</t>
  </si>
  <si>
    <t>Прочистка лежака канализации в подвале</t>
  </si>
  <si>
    <t>Январь</t>
  </si>
  <si>
    <t>кв.66 замена стояка канализации</t>
  </si>
  <si>
    <t>Февраль</t>
  </si>
  <si>
    <t>Прочистка стояка канализации в подвале</t>
  </si>
  <si>
    <t>кв.23 прочистка врезки ХВ от лежака в подвале</t>
  </si>
  <si>
    <t>Очистка крыши от сосулек и снега</t>
  </si>
  <si>
    <t>Ремонт стояка канализации в подвале</t>
  </si>
  <si>
    <t>Март</t>
  </si>
  <si>
    <t>кв.126 замена стояка канализации</t>
  </si>
  <si>
    <t>Апрель</t>
  </si>
  <si>
    <t>Замена стояка канализации в подвале</t>
  </si>
  <si>
    <t>Май</t>
  </si>
  <si>
    <t>Ремонт стояка ХВ кв.121</t>
  </si>
  <si>
    <t>Ремонт щита этажного, замена автоматов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</si>
  <si>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</si>
  <si>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</si>
  <si>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Установка замка</t>
  </si>
  <si>
    <t>Июнь</t>
  </si>
  <si>
    <t>Ремонт врезки ХВ от лежака в подвале</t>
  </si>
  <si>
    <t>Замена врезки ХВ кв.107</t>
  </si>
  <si>
    <t>Замена стояка ХВ кв.148</t>
  </si>
  <si>
    <t>Июль</t>
  </si>
  <si>
    <t>Замена врезки ХВ кв.101</t>
  </si>
  <si>
    <t xml:space="preserve">Ремонт щита этажного  </t>
  </si>
  <si>
    <t>Замена лежака канализации</t>
  </si>
  <si>
    <t>Август</t>
  </si>
  <si>
    <t>Замена врезки ХВ кв.140,151</t>
  </si>
  <si>
    <t>Устранение течи на вводе ХВ в подвале</t>
  </si>
  <si>
    <t>Сентябрь</t>
  </si>
  <si>
    <t>Ремонт ВРУ дома</t>
  </si>
  <si>
    <t>Ремонт освещения тамбура</t>
  </si>
  <si>
    <t>Замена части лежака канализации в подвале</t>
  </si>
  <si>
    <t>Октябрь</t>
  </si>
  <si>
    <t>Ревизия вентилей на 2-х стояках отопления</t>
  </si>
  <si>
    <t>Наладка стояков отопления кв.16,38,39,94,104</t>
  </si>
  <si>
    <t>Наладка стояков отопления кв.30,38,39</t>
  </si>
  <si>
    <t>Наладка стояков отопления кв.94,120,138</t>
  </si>
  <si>
    <t>Ремонт силовой сборки</t>
  </si>
  <si>
    <t>Ремонт щита этажного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</si>
  <si>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</si>
  <si>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</si>
  <si>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</si>
  <si>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</si>
  <si>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</si>
  <si>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врезки ХВ от лежака</t>
  </si>
  <si>
    <t>Ноябрь</t>
  </si>
  <si>
    <t>Замена крана на врезке ХВ кв.101</t>
  </si>
  <si>
    <t>Наладка стояков отопления кв.19</t>
  </si>
  <si>
    <t>Ремонт освещения площадок, замена датчиков движения</t>
  </si>
  <si>
    <t>Замена стояка ХВ кв.44</t>
  </si>
  <si>
    <t>Декабрь</t>
  </si>
  <si>
    <t>Ревизия вентиля на врезке ХВ кв.129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</si>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</sst>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103" workbookViewId="0">
      <selection activeCell="F114" sqref="F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71</v>
      </c>
      <c r="B3" s="24"/>
      <c r="C3" s="24"/>
      <c r="D3" s="24"/>
      <c r="E3" s="24"/>
      <c r="F3" s="24"/>
      <c r="G3" s="24"/>
    </row>
    <row r="4" spans="1:8">
      <c r="A4" s="24" t="s">
        <v>103</v>
      </c>
      <c r="B4" s="24"/>
      <c r="C4" s="24"/>
      <c r="D4" s="24"/>
      <c r="E4" s="24"/>
      <c r="F4" s="24"/>
      <c r="G4" s="24"/>
      <c r="H4" s="11">
        <v>12</v>
      </c>
    </row>
    <row r="5" spans="1:8" ht="11.25" customHeight="1"/>
    <row r="6" spans="1:8">
      <c r="A6" s="1" t="s">
        <v>6</v>
      </c>
      <c r="C6" s="3">
        <f>D7+D8</f>
        <v>2962.3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2962.3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158</v>
      </c>
    </row>
    <row r="12" spans="1:8">
      <c r="A12" s="1" t="s">
        <v>79</v>
      </c>
      <c r="E12" s="1">
        <v>300</v>
      </c>
      <c r="F12" s="1" t="s">
        <v>2</v>
      </c>
    </row>
    <row r="13" spans="1:8">
      <c r="A13" s="1" t="s">
        <v>80</v>
      </c>
      <c r="D13" s="1">
        <v>1960</v>
      </c>
      <c r="E13" s="1" t="s">
        <v>2</v>
      </c>
    </row>
    <row r="15" spans="1:8">
      <c r="A15" s="1" t="s">
        <v>81</v>
      </c>
    </row>
    <row r="16" spans="1:8">
      <c r="A16" s="38" t="s">
        <v>82</v>
      </c>
      <c r="B16" s="38"/>
      <c r="C16" s="38"/>
      <c r="D16" s="38"/>
      <c r="E16" s="38" t="s">
        <v>83</v>
      </c>
      <c r="F16" s="38"/>
    </row>
    <row r="17" spans="1:6">
      <c r="A17" s="39" t="s">
        <v>84</v>
      </c>
      <c r="B17" s="39"/>
      <c r="C17" s="39"/>
      <c r="D17" s="39"/>
      <c r="E17" s="38" t="s">
        <v>102</v>
      </c>
      <c r="F17" s="38"/>
    </row>
    <row r="18" spans="1:6">
      <c r="A18" s="39" t="s">
        <v>85</v>
      </c>
      <c r="B18" s="39"/>
      <c r="C18" s="39"/>
      <c r="D18" s="39"/>
      <c r="E18" s="38" t="s">
        <v>98</v>
      </c>
      <c r="F18" s="38"/>
    </row>
    <row r="19" spans="1:6">
      <c r="A19" s="39" t="s">
        <v>86</v>
      </c>
      <c r="B19" s="39"/>
      <c r="C19" s="39"/>
      <c r="D19" s="39"/>
      <c r="E19" s="38" t="s">
        <v>96</v>
      </c>
      <c r="F19" s="38"/>
    </row>
    <row r="21" spans="1:6">
      <c r="A21" s="1" t="s">
        <v>87</v>
      </c>
    </row>
    <row r="22" spans="1:6" ht="31.5" customHeight="1">
      <c r="A22" s="37" t="s">
        <v>88</v>
      </c>
      <c r="B22" s="37"/>
      <c r="C22" s="37" t="s">
        <v>89</v>
      </c>
      <c r="D22" s="37"/>
      <c r="E22" s="37" t="s">
        <v>90</v>
      </c>
      <c r="F22" s="37"/>
    </row>
    <row r="23" spans="1:6">
      <c r="A23" s="13" t="s">
        <v>91</v>
      </c>
      <c r="B23" s="13"/>
      <c r="C23" s="38">
        <v>156</v>
      </c>
      <c r="D23" s="38"/>
      <c r="E23" s="38">
        <v>156</v>
      </c>
      <c r="F23" s="38"/>
    </row>
    <row r="24" spans="1:6">
      <c r="A24" s="13" t="s">
        <v>92</v>
      </c>
      <c r="B24" s="13"/>
      <c r="C24" s="38">
        <v>55</v>
      </c>
      <c r="D24" s="38"/>
      <c r="E24" s="38">
        <v>77</v>
      </c>
      <c r="F24" s="38"/>
    </row>
    <row r="26" spans="1:6">
      <c r="A26" s="1" t="s">
        <v>93</v>
      </c>
      <c r="C26" s="1" t="s">
        <v>97</v>
      </c>
    </row>
    <row r="28" spans="1:6">
      <c r="A28" s="1" t="s">
        <v>94</v>
      </c>
    </row>
    <row r="29" spans="1:6">
      <c r="B29" s="1" t="s">
        <v>144</v>
      </c>
      <c r="D29" s="15">
        <v>13.66</v>
      </c>
      <c r="E29" s="1" t="s">
        <v>95</v>
      </c>
    </row>
    <row r="30" spans="1:6">
      <c r="B30" s="1" t="s">
        <v>145</v>
      </c>
      <c r="D30" s="1">
        <v>12.08</v>
      </c>
      <c r="E30" s="1" t="s">
        <v>95</v>
      </c>
    </row>
    <row r="31" spans="1:6">
      <c r="B31" s="1" t="s">
        <v>146</v>
      </c>
      <c r="D31" s="1">
        <v>2.95</v>
      </c>
      <c r="E31" s="1" t="s">
        <v>95</v>
      </c>
    </row>
    <row r="32" spans="1:6" ht="27.75" customHeight="1">
      <c r="A32" s="1" t="s">
        <v>1</v>
      </c>
    </row>
    <row r="33" spans="1:10" ht="98.25" customHeight="1">
      <c r="A33" s="14" t="s">
        <v>3</v>
      </c>
      <c r="B33" s="17" t="s">
        <v>119</v>
      </c>
      <c r="C33" s="17" t="s">
        <v>120</v>
      </c>
      <c r="D33" s="14" t="s">
        <v>99</v>
      </c>
      <c r="E33" s="18" t="s">
        <v>4</v>
      </c>
      <c r="F33" s="40"/>
      <c r="G33" s="40"/>
      <c r="H33" s="2"/>
      <c r="I33" s="2"/>
      <c r="J33" s="2"/>
    </row>
    <row r="34" spans="1:10">
      <c r="A34" s="19" t="s">
        <v>37</v>
      </c>
      <c r="B34" s="5">
        <f>D34/C34</f>
        <v>106541.35254237287</v>
      </c>
      <c r="C34" s="6">
        <v>2.95</v>
      </c>
      <c r="D34" s="6">
        <v>314296.99</v>
      </c>
      <c r="E34" s="6">
        <v>-7814.85</v>
      </c>
      <c r="F34" s="41"/>
      <c r="G34" s="41"/>
    </row>
    <row r="35" spans="1:10">
      <c r="A35" s="20"/>
      <c r="B35" s="5">
        <f>D35/C35</f>
        <v>105132.5342019544</v>
      </c>
      <c r="C35" s="6">
        <v>3.07</v>
      </c>
      <c r="D35" s="6">
        <v>322756.88</v>
      </c>
      <c r="E35" s="6">
        <v>2780</v>
      </c>
      <c r="F35" s="41"/>
      <c r="G35" s="41"/>
    </row>
    <row r="36" spans="1:10">
      <c r="A36" s="19" t="s">
        <v>38</v>
      </c>
      <c r="B36" s="5">
        <f t="shared" ref="B36:B41" si="0">D36/C36</f>
        <v>248.36004365940343</v>
      </c>
      <c r="C36" s="6">
        <v>1502.54</v>
      </c>
      <c r="D36" s="6">
        <v>373170.9</v>
      </c>
      <c r="E36" s="6"/>
      <c r="F36" s="41"/>
      <c r="G36" s="41"/>
    </row>
    <row r="37" spans="1:10">
      <c r="A37" s="20"/>
      <c r="B37" s="5">
        <f t="shared" si="0"/>
        <v>136.27000012676359</v>
      </c>
      <c r="C37" s="6">
        <v>1577.74</v>
      </c>
      <c r="D37" s="6">
        <v>214998.63</v>
      </c>
      <c r="E37" s="6"/>
      <c r="F37" s="41"/>
      <c r="G37" s="41"/>
    </row>
    <row r="38" spans="1:10" ht="16.5" customHeight="1">
      <c r="A38" s="19" t="s">
        <v>100</v>
      </c>
      <c r="B38" s="5">
        <f t="shared" si="0"/>
        <v>3935.7315598548976</v>
      </c>
      <c r="C38" s="6">
        <v>16.54</v>
      </c>
      <c r="D38" s="6">
        <v>65097</v>
      </c>
      <c r="E38" s="6">
        <v>879.12</v>
      </c>
      <c r="F38" s="41"/>
      <c r="G38" s="41"/>
    </row>
    <row r="39" spans="1:10">
      <c r="A39" s="20"/>
      <c r="B39" s="5">
        <f t="shared" si="0"/>
        <v>3650.6783861671465</v>
      </c>
      <c r="C39" s="6">
        <v>17.350000000000001</v>
      </c>
      <c r="D39" s="6">
        <v>63339.27</v>
      </c>
      <c r="E39" s="6">
        <v>1025.33</v>
      </c>
      <c r="F39" s="41"/>
      <c r="G39" s="41"/>
    </row>
    <row r="40" spans="1:10" ht="16.5" customHeight="1">
      <c r="A40" s="19" t="s">
        <v>101</v>
      </c>
      <c r="B40" s="5">
        <f t="shared" si="0"/>
        <v>3935.7327586206898</v>
      </c>
      <c r="C40" s="6">
        <v>26.68</v>
      </c>
      <c r="D40" s="6">
        <v>105005.35</v>
      </c>
      <c r="E40" s="6">
        <v>1418.08</v>
      </c>
      <c r="F40" s="41"/>
      <c r="G40" s="41"/>
    </row>
    <row r="41" spans="1:10">
      <c r="A41" s="20"/>
      <c r="B41" s="5">
        <f t="shared" si="0"/>
        <v>3650.6720389805096</v>
      </c>
      <c r="C41" s="6">
        <v>26.68</v>
      </c>
      <c r="D41" s="6">
        <v>97399.93</v>
      </c>
      <c r="E41" s="6">
        <v>1576.69</v>
      </c>
      <c r="F41" s="41"/>
      <c r="G41" s="41"/>
    </row>
    <row r="42" spans="1:10">
      <c r="A42" s="4" t="s">
        <v>68</v>
      </c>
      <c r="B42" s="5"/>
      <c r="C42" s="6"/>
      <c r="D42" s="6">
        <f>SUM(D34:D41)</f>
        <v>1556064.95</v>
      </c>
      <c r="E42" s="6">
        <f>SUM(E34:E41)</f>
        <v>-135.63000000000056</v>
      </c>
      <c r="F42" s="42"/>
      <c r="G42" s="42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38.25" customHeight="1">
      <c r="A48" s="9">
        <v>1</v>
      </c>
      <c r="B48" s="27" t="s">
        <v>157</v>
      </c>
      <c r="C48" s="27"/>
      <c r="D48" s="28" t="s">
        <v>12</v>
      </c>
      <c r="E48" s="28"/>
      <c r="F48" s="29">
        <f>0.58*H4*C6</f>
        <v>20617.608</v>
      </c>
      <c r="G48" s="29"/>
    </row>
    <row r="49" spans="1:7" ht="31.5" customHeight="1">
      <c r="A49" s="9">
        <v>2</v>
      </c>
      <c r="B49" s="27" t="s">
        <v>13</v>
      </c>
      <c r="C49" s="27"/>
      <c r="D49" s="28" t="s">
        <v>12</v>
      </c>
      <c r="E49" s="28"/>
      <c r="F49" s="29">
        <f>1.82*H4*C6</f>
        <v>64696.632000000005</v>
      </c>
      <c r="G49" s="29"/>
    </row>
    <row r="50" spans="1:7">
      <c r="A50" s="12">
        <v>3</v>
      </c>
      <c r="B50" s="27" t="s">
        <v>14</v>
      </c>
      <c r="C50" s="27"/>
      <c r="D50" s="28" t="s">
        <v>15</v>
      </c>
      <c r="E50" s="28"/>
      <c r="F50" s="29"/>
      <c r="G50" s="29"/>
    </row>
    <row r="51" spans="1:7" ht="68.25" customHeight="1">
      <c r="A51" s="12">
        <v>4</v>
      </c>
      <c r="B51" s="27" t="s">
        <v>16</v>
      </c>
      <c r="C51" s="27"/>
      <c r="D51" s="25" t="s">
        <v>158</v>
      </c>
      <c r="E51" s="26"/>
      <c r="F51" s="29">
        <f>0.84*H4*C6</f>
        <v>29859.984</v>
      </c>
      <c r="G51" s="29"/>
    </row>
    <row r="52" spans="1:7" ht="65.25" customHeight="1">
      <c r="A52" s="12">
        <v>5</v>
      </c>
      <c r="B52" s="27" t="s">
        <v>17</v>
      </c>
      <c r="C52" s="27"/>
      <c r="D52" s="28" t="s">
        <v>18</v>
      </c>
      <c r="E52" s="28"/>
      <c r="F52" s="29">
        <f>1.11*H4*C6</f>
        <v>39457.836000000003</v>
      </c>
      <c r="G52" s="29"/>
    </row>
    <row r="53" spans="1:7" ht="29.25" customHeight="1">
      <c r="A53" s="12">
        <v>6</v>
      </c>
      <c r="B53" s="27" t="s">
        <v>19</v>
      </c>
      <c r="C53" s="27"/>
      <c r="D53" s="28" t="s">
        <v>64</v>
      </c>
      <c r="E53" s="28"/>
      <c r="F53" s="29"/>
      <c r="G53" s="29"/>
    </row>
    <row r="54" spans="1:7" ht="29.25" customHeight="1">
      <c r="A54" s="12">
        <v>7</v>
      </c>
      <c r="B54" s="27" t="s">
        <v>20</v>
      </c>
      <c r="C54" s="27"/>
      <c r="D54" s="25" t="s">
        <v>64</v>
      </c>
      <c r="E54" s="26"/>
      <c r="F54" s="29">
        <f>2.35*7*C6</f>
        <v>48729.834999999999</v>
      </c>
      <c r="G54" s="29"/>
    </row>
    <row r="55" spans="1:7" ht="49.5" customHeight="1">
      <c r="A55" s="12">
        <v>8</v>
      </c>
      <c r="B55" s="27" t="s">
        <v>21</v>
      </c>
      <c r="C55" s="27"/>
      <c r="D55" s="25" t="s">
        <v>72</v>
      </c>
      <c r="E55" s="26"/>
      <c r="F55" s="29">
        <f>0.28*H4*C6</f>
        <v>9953.3280000000013</v>
      </c>
      <c r="G55" s="29"/>
    </row>
    <row r="56" spans="1:7" ht="31.5" customHeight="1">
      <c r="A56" s="9"/>
      <c r="B56" s="27" t="s">
        <v>22</v>
      </c>
      <c r="C56" s="27"/>
      <c r="D56" s="28"/>
      <c r="E56" s="28"/>
      <c r="F56" s="29">
        <f>SUM(F48:G55)</f>
        <v>213315.223</v>
      </c>
      <c r="G56" s="29"/>
    </row>
    <row r="58" spans="1:7">
      <c r="A58" s="1" t="s">
        <v>23</v>
      </c>
    </row>
    <row r="60" spans="1:7" ht="55.5" customHeight="1">
      <c r="A60" s="9" t="s">
        <v>8</v>
      </c>
      <c r="B60" s="28" t="s">
        <v>24</v>
      </c>
      <c r="C60" s="28"/>
      <c r="D60" s="25" t="s">
        <v>25</v>
      </c>
      <c r="E60" s="26"/>
      <c r="F60" s="25" t="s">
        <v>26</v>
      </c>
      <c r="G60" s="26"/>
    </row>
    <row r="61" spans="1:7" ht="30.75" customHeight="1">
      <c r="A61" s="9">
        <v>1</v>
      </c>
      <c r="B61" s="30" t="s">
        <v>104</v>
      </c>
      <c r="C61" s="30"/>
      <c r="D61" s="23" t="s">
        <v>105</v>
      </c>
      <c r="E61" s="23"/>
      <c r="F61" s="21">
        <v>2762.6</v>
      </c>
      <c r="G61" s="22"/>
    </row>
    <row r="62" spans="1:7" ht="30.75" customHeight="1">
      <c r="A62" s="9">
        <v>2</v>
      </c>
      <c r="B62" s="30" t="s">
        <v>106</v>
      </c>
      <c r="C62" s="30"/>
      <c r="D62" s="23" t="s">
        <v>105</v>
      </c>
      <c r="E62" s="23"/>
      <c r="F62" s="21">
        <v>4190.59</v>
      </c>
      <c r="G62" s="22"/>
    </row>
    <row r="63" spans="1:7" ht="36" customHeight="1">
      <c r="A63" s="16">
        <v>3</v>
      </c>
      <c r="B63" s="30" t="s">
        <v>108</v>
      </c>
      <c r="C63" s="30"/>
      <c r="D63" s="23" t="s">
        <v>107</v>
      </c>
      <c r="E63" s="23"/>
      <c r="F63" s="21">
        <v>3887.26</v>
      </c>
      <c r="G63" s="22"/>
    </row>
    <row r="64" spans="1:7" ht="32.25" customHeight="1">
      <c r="A64" s="16">
        <v>4</v>
      </c>
      <c r="B64" s="30" t="s">
        <v>109</v>
      </c>
      <c r="C64" s="30"/>
      <c r="D64" s="23" t="s">
        <v>107</v>
      </c>
      <c r="E64" s="23"/>
      <c r="F64" s="21">
        <v>3791.75</v>
      </c>
      <c r="G64" s="22"/>
    </row>
    <row r="65" spans="1:7" ht="35.25" customHeight="1">
      <c r="A65" s="16">
        <v>5</v>
      </c>
      <c r="B65" s="30" t="s">
        <v>110</v>
      </c>
      <c r="C65" s="30"/>
      <c r="D65" s="23" t="s">
        <v>107</v>
      </c>
      <c r="E65" s="23"/>
      <c r="F65" s="21">
        <v>1195.6600000000001</v>
      </c>
      <c r="G65" s="22"/>
    </row>
    <row r="66" spans="1:7" ht="33.75" customHeight="1">
      <c r="A66" s="16">
        <v>6</v>
      </c>
      <c r="B66" s="30" t="s">
        <v>111</v>
      </c>
      <c r="C66" s="30"/>
      <c r="D66" s="23" t="s">
        <v>112</v>
      </c>
      <c r="E66" s="23"/>
      <c r="F66" s="21">
        <v>5235.1400000000003</v>
      </c>
      <c r="G66" s="22"/>
    </row>
    <row r="67" spans="1:7" ht="40.5" customHeight="1">
      <c r="A67" s="16">
        <v>7</v>
      </c>
      <c r="B67" s="30" t="s">
        <v>113</v>
      </c>
      <c r="C67" s="30"/>
      <c r="D67" s="23" t="s">
        <v>112</v>
      </c>
      <c r="E67" s="23"/>
      <c r="F67" s="21">
        <v>4515.6499999999996</v>
      </c>
      <c r="G67" s="22"/>
    </row>
    <row r="68" spans="1:7" ht="33" customHeight="1">
      <c r="A68" s="16">
        <v>8</v>
      </c>
      <c r="B68" s="30" t="s">
        <v>104</v>
      </c>
      <c r="C68" s="30"/>
      <c r="D68" s="23" t="s">
        <v>114</v>
      </c>
      <c r="E68" s="23"/>
      <c r="F68" s="21">
        <v>5362.69</v>
      </c>
      <c r="G68" s="22"/>
    </row>
    <row r="69" spans="1:7" ht="32.25" customHeight="1">
      <c r="A69" s="16">
        <v>9</v>
      </c>
      <c r="B69" s="30" t="s">
        <v>115</v>
      </c>
      <c r="C69" s="30"/>
      <c r="D69" s="23" t="s">
        <v>114</v>
      </c>
      <c r="E69" s="23"/>
      <c r="F69" s="21">
        <v>5124.03</v>
      </c>
      <c r="G69" s="22"/>
    </row>
    <row r="70" spans="1:7" ht="33" customHeight="1">
      <c r="A70" s="16">
        <v>10</v>
      </c>
      <c r="B70" s="30" t="s">
        <v>104</v>
      </c>
      <c r="C70" s="30"/>
      <c r="D70" s="23" t="s">
        <v>116</v>
      </c>
      <c r="E70" s="23"/>
      <c r="F70" s="21">
        <v>4471.05</v>
      </c>
      <c r="G70" s="22"/>
    </row>
    <row r="71" spans="1:7" ht="33" customHeight="1">
      <c r="A71" s="16">
        <v>11</v>
      </c>
      <c r="B71" s="30" t="s">
        <v>104</v>
      </c>
      <c r="C71" s="30"/>
      <c r="D71" s="23" t="s">
        <v>116</v>
      </c>
      <c r="E71" s="23"/>
      <c r="F71" s="21">
        <v>4814.1899999999996</v>
      </c>
      <c r="G71" s="22"/>
    </row>
    <row r="72" spans="1:7">
      <c r="A72" s="16">
        <v>12</v>
      </c>
      <c r="B72" s="30" t="s">
        <v>117</v>
      </c>
      <c r="C72" s="30"/>
      <c r="D72" s="23" t="s">
        <v>116</v>
      </c>
      <c r="E72" s="23"/>
      <c r="F72" s="21">
        <v>4471.05</v>
      </c>
      <c r="G72" s="22"/>
    </row>
    <row r="73" spans="1:7" ht="36.75" customHeight="1">
      <c r="A73" s="16">
        <v>13</v>
      </c>
      <c r="B73" s="30" t="s">
        <v>118</v>
      </c>
      <c r="C73" s="30"/>
      <c r="D73" s="23" t="s">
        <v>116</v>
      </c>
      <c r="E73" s="23"/>
      <c r="F73" s="21">
        <v>2420.91</v>
      </c>
      <c r="G73" s="22"/>
    </row>
    <row r="74" spans="1:7">
      <c r="A74" s="16">
        <v>14</v>
      </c>
      <c r="B74" s="30" t="s">
        <v>121</v>
      </c>
      <c r="C74" s="30"/>
      <c r="D74" s="23" t="s">
        <v>122</v>
      </c>
      <c r="E74" s="23"/>
      <c r="F74" s="21">
        <v>681</v>
      </c>
      <c r="G74" s="22"/>
    </row>
    <row r="75" spans="1:7" ht="33" customHeight="1">
      <c r="A75" s="16">
        <v>15</v>
      </c>
      <c r="B75" s="30" t="s">
        <v>108</v>
      </c>
      <c r="C75" s="30"/>
      <c r="D75" s="23" t="s">
        <v>122</v>
      </c>
      <c r="E75" s="23"/>
      <c r="F75" s="21">
        <v>2897.08</v>
      </c>
      <c r="G75" s="22"/>
    </row>
    <row r="76" spans="1:7" ht="33" customHeight="1">
      <c r="A76" s="16">
        <v>16</v>
      </c>
      <c r="B76" s="30" t="s">
        <v>123</v>
      </c>
      <c r="C76" s="30"/>
      <c r="D76" s="23" t="s">
        <v>122</v>
      </c>
      <c r="E76" s="23"/>
      <c r="F76" s="21">
        <v>3518.8</v>
      </c>
      <c r="G76" s="22"/>
    </row>
    <row r="77" spans="1:7">
      <c r="A77" s="16">
        <v>17</v>
      </c>
      <c r="B77" s="30" t="s">
        <v>124</v>
      </c>
      <c r="C77" s="30"/>
      <c r="D77" s="23" t="s">
        <v>122</v>
      </c>
      <c r="E77" s="23"/>
      <c r="F77" s="21">
        <v>2697.16</v>
      </c>
      <c r="G77" s="22"/>
    </row>
    <row r="78" spans="1:7">
      <c r="A78" s="16">
        <v>18</v>
      </c>
      <c r="B78" s="30" t="s">
        <v>125</v>
      </c>
      <c r="C78" s="30"/>
      <c r="D78" s="23" t="s">
        <v>122</v>
      </c>
      <c r="E78" s="23"/>
      <c r="F78" s="21">
        <v>4141.24</v>
      </c>
      <c r="G78" s="22"/>
    </row>
    <row r="79" spans="1:7" ht="34.5" customHeight="1">
      <c r="A79" s="16">
        <v>19</v>
      </c>
      <c r="B79" s="30" t="s">
        <v>108</v>
      </c>
      <c r="C79" s="30"/>
      <c r="D79" s="23" t="s">
        <v>126</v>
      </c>
      <c r="E79" s="23"/>
      <c r="F79" s="21">
        <v>2681.85</v>
      </c>
      <c r="G79" s="22"/>
    </row>
    <row r="80" spans="1:7">
      <c r="A80" s="16">
        <v>20</v>
      </c>
      <c r="B80" s="30" t="s">
        <v>127</v>
      </c>
      <c r="C80" s="30"/>
      <c r="D80" s="23" t="s">
        <v>126</v>
      </c>
      <c r="E80" s="23"/>
      <c r="F80" s="21">
        <v>986.36</v>
      </c>
      <c r="G80" s="22"/>
    </row>
    <row r="81" spans="1:7">
      <c r="A81" s="16">
        <v>21</v>
      </c>
      <c r="B81" s="30" t="s">
        <v>128</v>
      </c>
      <c r="C81" s="30"/>
      <c r="D81" s="23" t="s">
        <v>126</v>
      </c>
      <c r="E81" s="23"/>
      <c r="F81" s="21">
        <v>1215.06</v>
      </c>
      <c r="G81" s="22"/>
    </row>
    <row r="82" spans="1:7" ht="33.75" customHeight="1">
      <c r="A82" s="16">
        <v>22</v>
      </c>
      <c r="B82" s="30" t="s">
        <v>129</v>
      </c>
      <c r="C82" s="30"/>
      <c r="D82" s="23" t="s">
        <v>130</v>
      </c>
      <c r="E82" s="23"/>
      <c r="F82" s="21">
        <v>80548</v>
      </c>
      <c r="G82" s="22"/>
    </row>
    <row r="83" spans="1:7" ht="31.5" customHeight="1">
      <c r="A83" s="16">
        <v>23</v>
      </c>
      <c r="B83" s="30" t="s">
        <v>111</v>
      </c>
      <c r="C83" s="30"/>
      <c r="D83" s="23" t="s">
        <v>130</v>
      </c>
      <c r="E83" s="23"/>
      <c r="F83" s="21">
        <v>3467.82</v>
      </c>
      <c r="G83" s="22"/>
    </row>
    <row r="84" spans="1:7" ht="31.5" customHeight="1">
      <c r="A84" s="16">
        <v>24</v>
      </c>
      <c r="B84" s="30" t="s">
        <v>156</v>
      </c>
      <c r="C84" s="30"/>
      <c r="D84" s="23" t="s">
        <v>130</v>
      </c>
      <c r="E84" s="23"/>
      <c r="F84" s="21">
        <v>1523.2</v>
      </c>
      <c r="G84" s="22"/>
    </row>
    <row r="85" spans="1:7" ht="33" customHeight="1">
      <c r="A85" s="16">
        <v>25</v>
      </c>
      <c r="B85" s="30" t="s">
        <v>131</v>
      </c>
      <c r="C85" s="30"/>
      <c r="D85" s="23" t="s">
        <v>130</v>
      </c>
      <c r="E85" s="23"/>
      <c r="F85" s="21">
        <v>3956.34</v>
      </c>
      <c r="G85" s="22"/>
    </row>
    <row r="86" spans="1:7" ht="31.5" customHeight="1">
      <c r="A86" s="16">
        <v>26</v>
      </c>
      <c r="B86" s="30" t="s">
        <v>132</v>
      </c>
      <c r="C86" s="30"/>
      <c r="D86" s="23" t="s">
        <v>133</v>
      </c>
      <c r="E86" s="23"/>
      <c r="F86" s="21">
        <v>2706.8</v>
      </c>
      <c r="G86" s="22"/>
    </row>
    <row r="87" spans="1:7">
      <c r="A87" s="16">
        <v>27</v>
      </c>
      <c r="B87" s="30" t="s">
        <v>134</v>
      </c>
      <c r="C87" s="30"/>
      <c r="D87" s="23" t="s">
        <v>133</v>
      </c>
      <c r="E87" s="23"/>
      <c r="F87" s="21">
        <v>1160.49</v>
      </c>
      <c r="G87" s="22"/>
    </row>
    <row r="88" spans="1:7">
      <c r="A88" s="16">
        <v>28</v>
      </c>
      <c r="B88" s="30" t="s">
        <v>135</v>
      </c>
      <c r="C88" s="30"/>
      <c r="D88" s="23" t="s">
        <v>133</v>
      </c>
      <c r="E88" s="23"/>
      <c r="F88" s="21">
        <v>879.46</v>
      </c>
      <c r="G88" s="22"/>
    </row>
    <row r="89" spans="1:7" ht="39" customHeight="1">
      <c r="A89" s="16">
        <v>29</v>
      </c>
      <c r="B89" s="30" t="s">
        <v>136</v>
      </c>
      <c r="C89" s="30"/>
      <c r="D89" s="23" t="s">
        <v>137</v>
      </c>
      <c r="E89" s="23"/>
      <c r="F89" s="21">
        <v>3778.37</v>
      </c>
      <c r="G89" s="22"/>
    </row>
    <row r="90" spans="1:7" ht="30.75" customHeight="1">
      <c r="A90" s="16">
        <v>30</v>
      </c>
      <c r="B90" s="30" t="s">
        <v>138</v>
      </c>
      <c r="C90" s="30"/>
      <c r="D90" s="23" t="s">
        <v>137</v>
      </c>
      <c r="E90" s="23"/>
      <c r="F90" s="21">
        <v>3071.86</v>
      </c>
      <c r="G90" s="22"/>
    </row>
    <row r="91" spans="1:7" ht="53.25" customHeight="1">
      <c r="A91" s="16">
        <v>31</v>
      </c>
      <c r="B91" s="30" t="s">
        <v>139</v>
      </c>
      <c r="C91" s="30"/>
      <c r="D91" s="23" t="s">
        <v>137</v>
      </c>
      <c r="E91" s="23"/>
      <c r="F91" s="21">
        <v>1638.32</v>
      </c>
      <c r="G91" s="22"/>
    </row>
    <row r="92" spans="1:7" ht="34.5" customHeight="1">
      <c r="A92" s="16">
        <v>32</v>
      </c>
      <c r="B92" s="30" t="s">
        <v>140</v>
      </c>
      <c r="C92" s="30"/>
      <c r="D92" s="23" t="s">
        <v>137</v>
      </c>
      <c r="E92" s="23"/>
      <c r="F92" s="21">
        <v>3238.48</v>
      </c>
      <c r="G92" s="22"/>
    </row>
    <row r="93" spans="1:7" ht="33.75" customHeight="1">
      <c r="A93" s="16">
        <v>33</v>
      </c>
      <c r="B93" s="30" t="s">
        <v>141</v>
      </c>
      <c r="C93" s="30"/>
      <c r="D93" s="23" t="s">
        <v>137</v>
      </c>
      <c r="E93" s="23"/>
      <c r="F93" s="21">
        <v>1392.58</v>
      </c>
      <c r="G93" s="22"/>
    </row>
    <row r="94" spans="1:7">
      <c r="A94" s="16">
        <v>34</v>
      </c>
      <c r="B94" s="30" t="s">
        <v>142</v>
      </c>
      <c r="C94" s="30"/>
      <c r="D94" s="23" t="s">
        <v>137</v>
      </c>
      <c r="E94" s="23"/>
      <c r="F94" s="21">
        <v>1270.07</v>
      </c>
      <c r="G94" s="22"/>
    </row>
    <row r="95" spans="1:7">
      <c r="A95" s="16">
        <v>35</v>
      </c>
      <c r="B95" s="30" t="s">
        <v>143</v>
      </c>
      <c r="C95" s="30"/>
      <c r="D95" s="23" t="s">
        <v>137</v>
      </c>
      <c r="E95" s="23"/>
      <c r="F95" s="21">
        <v>1117.94</v>
      </c>
      <c r="G95" s="22"/>
    </row>
    <row r="96" spans="1:7" ht="37.5" customHeight="1">
      <c r="A96" s="16">
        <v>36</v>
      </c>
      <c r="B96" s="30" t="s">
        <v>149</v>
      </c>
      <c r="C96" s="30"/>
      <c r="D96" s="23" t="s">
        <v>150</v>
      </c>
      <c r="E96" s="23"/>
      <c r="F96" s="21">
        <v>3657.18</v>
      </c>
      <c r="G96" s="22"/>
    </row>
    <row r="97" spans="1:7" ht="36.75" customHeight="1">
      <c r="A97" s="16">
        <v>37</v>
      </c>
      <c r="B97" s="30" t="s">
        <v>151</v>
      </c>
      <c r="C97" s="30"/>
      <c r="D97" s="23" t="s">
        <v>150</v>
      </c>
      <c r="E97" s="23"/>
      <c r="F97" s="21">
        <v>3040.68</v>
      </c>
      <c r="G97" s="22"/>
    </row>
    <row r="98" spans="1:7" ht="35.25" customHeight="1">
      <c r="A98" s="16">
        <v>38</v>
      </c>
      <c r="B98" s="30" t="s">
        <v>152</v>
      </c>
      <c r="C98" s="30"/>
      <c r="D98" s="23" t="s">
        <v>150</v>
      </c>
      <c r="E98" s="23"/>
      <c r="F98" s="21">
        <v>3040.68</v>
      </c>
      <c r="G98" s="22"/>
    </row>
    <row r="99" spans="1:7" ht="48" customHeight="1">
      <c r="A99" s="16">
        <v>39</v>
      </c>
      <c r="B99" s="30" t="s">
        <v>153</v>
      </c>
      <c r="C99" s="30"/>
      <c r="D99" s="23" t="s">
        <v>150</v>
      </c>
      <c r="E99" s="23"/>
      <c r="F99" s="21">
        <v>3389.71</v>
      </c>
      <c r="G99" s="22"/>
    </row>
    <row r="100" spans="1:7">
      <c r="A100" s="16">
        <v>40</v>
      </c>
      <c r="B100" s="30" t="s">
        <v>154</v>
      </c>
      <c r="C100" s="30"/>
      <c r="D100" s="23" t="s">
        <v>155</v>
      </c>
      <c r="E100" s="23"/>
      <c r="F100" s="21">
        <v>2452.8200000000002</v>
      </c>
      <c r="G100" s="22"/>
    </row>
    <row r="101" spans="1:7" ht="49.5" customHeight="1">
      <c r="A101" s="9"/>
      <c r="B101" s="35" t="s">
        <v>70</v>
      </c>
      <c r="C101" s="36"/>
      <c r="D101" s="25"/>
      <c r="E101" s="26"/>
      <c r="F101" s="31">
        <f>SUM(F61:G100)</f>
        <v>196391.91999999998</v>
      </c>
      <c r="G101" s="26"/>
    </row>
    <row r="103" spans="1:7">
      <c r="A103" s="1" t="s">
        <v>27</v>
      </c>
      <c r="D103" s="7">
        <f>3.4*H4*C6</f>
        <v>120861.84</v>
      </c>
      <c r="E103" s="1" t="s">
        <v>28</v>
      </c>
    </row>
    <row r="104" spans="1:7">
      <c r="A104" s="1" t="s">
        <v>29</v>
      </c>
      <c r="D104" s="7">
        <f>F108*5.3%</f>
        <v>24491.495039999998</v>
      </c>
      <c r="E104" s="1" t="s">
        <v>28</v>
      </c>
    </row>
    <row r="106" spans="1:7">
      <c r="A106" s="1" t="s">
        <v>41</v>
      </c>
    </row>
    <row r="107" spans="1:7">
      <c r="A107" s="1" t="s">
        <v>147</v>
      </c>
    </row>
    <row r="108" spans="1:7">
      <c r="B108" s="1" t="s">
        <v>40</v>
      </c>
      <c r="F108" s="7">
        <f>242777.53+219326.15</f>
        <v>462103.68</v>
      </c>
      <c r="G108" s="1" t="s">
        <v>28</v>
      </c>
    </row>
    <row r="110" spans="1:7">
      <c r="A110" s="1" t="s">
        <v>148</v>
      </c>
    </row>
    <row r="111" spans="1:7">
      <c r="B111" s="1" t="s">
        <v>39</v>
      </c>
      <c r="F111" s="7">
        <f>F56+F101+D103</f>
        <v>530568.98300000001</v>
      </c>
      <c r="G111" s="1" t="s">
        <v>28</v>
      </c>
    </row>
    <row r="113" spans="1:7" ht="30" customHeight="1">
      <c r="A113" s="1" t="s">
        <v>30</v>
      </c>
    </row>
    <row r="114" spans="1:7" ht="32.25" customHeight="1"/>
    <row r="115" spans="1:7" ht="28.5" customHeight="1">
      <c r="A115" s="8" t="s">
        <v>31</v>
      </c>
      <c r="B115" s="32" t="s">
        <v>32</v>
      </c>
      <c r="C115" s="32"/>
      <c r="D115" s="8" t="s">
        <v>33</v>
      </c>
      <c r="E115" s="32" t="s">
        <v>34</v>
      </c>
      <c r="F115" s="32"/>
      <c r="G115" s="8" t="s">
        <v>35</v>
      </c>
    </row>
    <row r="116" spans="1:7" ht="33.75" customHeight="1">
      <c r="A116" s="33" t="s">
        <v>36</v>
      </c>
      <c r="B116" s="34" t="s">
        <v>54</v>
      </c>
      <c r="C116" s="34"/>
      <c r="D116" s="10">
        <v>18</v>
      </c>
      <c r="E116" s="34" t="s">
        <v>56</v>
      </c>
      <c r="F116" s="34"/>
      <c r="G116" s="10">
        <v>18</v>
      </c>
    </row>
    <row r="117" spans="1:7" ht="43.5" customHeight="1">
      <c r="A117" s="33"/>
      <c r="B117" s="34" t="s">
        <v>42</v>
      </c>
      <c r="C117" s="34"/>
      <c r="D117" s="10">
        <v>2</v>
      </c>
      <c r="E117" s="34" t="s">
        <v>56</v>
      </c>
      <c r="F117" s="34"/>
      <c r="G117" s="10">
        <v>2</v>
      </c>
    </row>
    <row r="118" spans="1:7" ht="69" customHeight="1">
      <c r="A118" s="33"/>
      <c r="B118" s="34" t="s">
        <v>43</v>
      </c>
      <c r="C118" s="34"/>
      <c r="D118" s="10"/>
      <c r="E118" s="34" t="s">
        <v>56</v>
      </c>
      <c r="F118" s="34"/>
      <c r="G118" s="10"/>
    </row>
    <row r="119" spans="1:7" ht="37.5" customHeight="1">
      <c r="A119" s="10" t="s">
        <v>44</v>
      </c>
      <c r="B119" s="34" t="s">
        <v>45</v>
      </c>
      <c r="C119" s="34"/>
      <c r="D119" s="10"/>
      <c r="E119" s="34" t="s">
        <v>57</v>
      </c>
      <c r="F119" s="34"/>
      <c r="G119" s="10"/>
    </row>
    <row r="120" spans="1:7" ht="60" customHeight="1">
      <c r="A120" s="33" t="s">
        <v>46</v>
      </c>
      <c r="B120" s="34" t="s">
        <v>55</v>
      </c>
      <c r="C120" s="34"/>
      <c r="D120" s="10">
        <v>10</v>
      </c>
      <c r="E120" s="34" t="s">
        <v>58</v>
      </c>
      <c r="F120" s="34"/>
      <c r="G120" s="10">
        <v>10</v>
      </c>
    </row>
    <row r="121" spans="1:7" ht="33" customHeight="1">
      <c r="A121" s="33"/>
      <c r="B121" s="34" t="s">
        <v>47</v>
      </c>
      <c r="C121" s="34"/>
      <c r="D121" s="10"/>
      <c r="E121" s="34" t="s">
        <v>59</v>
      </c>
      <c r="F121" s="34"/>
      <c r="G121" s="10"/>
    </row>
    <row r="122" spans="1:7" ht="42.75" customHeight="1">
      <c r="A122" s="33"/>
      <c r="B122" s="34" t="s">
        <v>51</v>
      </c>
      <c r="C122" s="34"/>
      <c r="D122" s="10">
        <v>31</v>
      </c>
      <c r="E122" s="34" t="s">
        <v>60</v>
      </c>
      <c r="F122" s="34"/>
      <c r="G122" s="10">
        <v>31</v>
      </c>
    </row>
    <row r="123" spans="1:7" ht="36" customHeight="1">
      <c r="A123" s="33"/>
      <c r="B123" s="34" t="s">
        <v>52</v>
      </c>
      <c r="C123" s="34"/>
      <c r="D123" s="10"/>
      <c r="E123" s="34" t="s">
        <v>61</v>
      </c>
      <c r="F123" s="34"/>
      <c r="G123" s="10"/>
    </row>
    <row r="124" spans="1:7">
      <c r="A124" s="33"/>
      <c r="B124" s="34" t="s">
        <v>53</v>
      </c>
      <c r="C124" s="34"/>
      <c r="D124" s="10"/>
      <c r="E124" s="34" t="s">
        <v>62</v>
      </c>
      <c r="F124" s="34"/>
      <c r="G124" s="10"/>
    </row>
    <row r="125" spans="1:7">
      <c r="A125" s="33"/>
      <c r="B125" s="34" t="s">
        <v>48</v>
      </c>
      <c r="C125" s="34"/>
      <c r="D125" s="10"/>
      <c r="E125" s="34" t="s">
        <v>63</v>
      </c>
      <c r="F125" s="34"/>
      <c r="G125" s="10"/>
    </row>
    <row r="126" spans="1:7">
      <c r="A126" s="33"/>
      <c r="B126" s="34" t="s">
        <v>49</v>
      </c>
      <c r="C126" s="34"/>
      <c r="D126" s="10">
        <v>2</v>
      </c>
      <c r="E126" s="34" t="s">
        <v>58</v>
      </c>
      <c r="F126" s="34"/>
      <c r="G126" s="10">
        <v>2</v>
      </c>
    </row>
    <row r="127" spans="1:7">
      <c r="A127" s="33"/>
      <c r="B127" s="34" t="s">
        <v>50</v>
      </c>
      <c r="C127" s="34"/>
      <c r="D127" s="10">
        <v>3</v>
      </c>
      <c r="E127" s="34"/>
      <c r="F127" s="34"/>
      <c r="G127" s="10">
        <v>3</v>
      </c>
    </row>
    <row r="130" spans="1:6">
      <c r="A130" s="1" t="s">
        <v>66</v>
      </c>
      <c r="F130" s="1" t="s">
        <v>65</v>
      </c>
    </row>
    <row r="132" spans="1:6">
      <c r="A132" s="1" t="s">
        <v>69</v>
      </c>
      <c r="F13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15">
    <mergeCell ref="A22:B22"/>
    <mergeCell ref="C22:D22"/>
    <mergeCell ref="E22:F22"/>
    <mergeCell ref="C23:D23"/>
    <mergeCell ref="E23:F23"/>
    <mergeCell ref="C24:D24"/>
    <mergeCell ref="E24:F24"/>
    <mergeCell ref="A16:D16"/>
    <mergeCell ref="E16:F16"/>
    <mergeCell ref="A17:D17"/>
    <mergeCell ref="E17:F17"/>
    <mergeCell ref="A18:D18"/>
    <mergeCell ref="E18:F18"/>
    <mergeCell ref="A19:D19"/>
    <mergeCell ref="E19:F19"/>
    <mergeCell ref="B119:C119"/>
    <mergeCell ref="E119:F119"/>
    <mergeCell ref="A120:A127"/>
    <mergeCell ref="B120:C120"/>
    <mergeCell ref="E120:F120"/>
    <mergeCell ref="B121:C121"/>
    <mergeCell ref="E121:F121"/>
    <mergeCell ref="B122:C122"/>
    <mergeCell ref="E122:F122"/>
    <mergeCell ref="B126:C126"/>
    <mergeCell ref="E126:F126"/>
    <mergeCell ref="B127:C127"/>
    <mergeCell ref="E127:F127"/>
    <mergeCell ref="B123:C123"/>
    <mergeCell ref="E123:F123"/>
    <mergeCell ref="B124:C124"/>
    <mergeCell ref="E124:F124"/>
    <mergeCell ref="B125:C125"/>
    <mergeCell ref="E125:F125"/>
    <mergeCell ref="B98:C98"/>
    <mergeCell ref="B99:C99"/>
    <mergeCell ref="B100:C100"/>
    <mergeCell ref="F101:G101"/>
    <mergeCell ref="B115:C115"/>
    <mergeCell ref="E115:F115"/>
    <mergeCell ref="A116:A118"/>
    <mergeCell ref="B116:C116"/>
    <mergeCell ref="E116:F116"/>
    <mergeCell ref="B117:C117"/>
    <mergeCell ref="E117:F117"/>
    <mergeCell ref="B118:C118"/>
    <mergeCell ref="E118:F118"/>
    <mergeCell ref="B101:C101"/>
    <mergeCell ref="D101:E101"/>
    <mergeCell ref="D99:E99"/>
    <mergeCell ref="D100:E100"/>
    <mergeCell ref="F99:G99"/>
    <mergeCell ref="F100:G100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71:C71"/>
    <mergeCell ref="B72:C72"/>
    <mergeCell ref="B73:C73"/>
    <mergeCell ref="B68:C68"/>
    <mergeCell ref="B69:C69"/>
    <mergeCell ref="B80:C80"/>
    <mergeCell ref="B81:C81"/>
    <mergeCell ref="B82:C82"/>
    <mergeCell ref="B83:C83"/>
    <mergeCell ref="B65:C65"/>
    <mergeCell ref="B66:C66"/>
    <mergeCell ref="B67:C67"/>
    <mergeCell ref="B60:C60"/>
    <mergeCell ref="D60:E60"/>
    <mergeCell ref="F60:G60"/>
    <mergeCell ref="B61:C61"/>
    <mergeCell ref="B62:C62"/>
    <mergeCell ref="B70:C70"/>
    <mergeCell ref="D70:E70"/>
    <mergeCell ref="F70:G70"/>
    <mergeCell ref="B56:C56"/>
    <mergeCell ref="D56:E56"/>
    <mergeCell ref="F56:G56"/>
    <mergeCell ref="D61:E61"/>
    <mergeCell ref="D62:E62"/>
    <mergeCell ref="F61:G61"/>
    <mergeCell ref="F62:G62"/>
    <mergeCell ref="B63:C63"/>
    <mergeCell ref="B64:C6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68:E68"/>
    <mergeCell ref="D69:E69"/>
    <mergeCell ref="F68:G68"/>
    <mergeCell ref="F69:G69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71:E71"/>
    <mergeCell ref="D72:E72"/>
    <mergeCell ref="D73:E73"/>
    <mergeCell ref="D63:E63"/>
    <mergeCell ref="D64:E64"/>
    <mergeCell ref="D65:E65"/>
    <mergeCell ref="D66:E66"/>
    <mergeCell ref="D67:E67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92:E92"/>
    <mergeCell ref="D93:E93"/>
    <mergeCell ref="D94:E94"/>
    <mergeCell ref="D95:E95"/>
    <mergeCell ref="D96:E96"/>
    <mergeCell ref="D97:E97"/>
    <mergeCell ref="D98:E98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F71:G71"/>
    <mergeCell ref="F72:G72"/>
    <mergeCell ref="F73:G73"/>
    <mergeCell ref="F63:G63"/>
    <mergeCell ref="F64:G64"/>
    <mergeCell ref="F65:G65"/>
    <mergeCell ref="F66:G66"/>
    <mergeCell ref="F67:G67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92:G92"/>
    <mergeCell ref="F93:G93"/>
    <mergeCell ref="F94:G94"/>
    <mergeCell ref="F95:G95"/>
    <mergeCell ref="F96:G96"/>
    <mergeCell ref="F97:G97"/>
    <mergeCell ref="F98:G98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2015-03-10T13:42:44Z</dcterms:modified>
</cp:coreProperties>
</file>