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6" i="11"/>
  <c r="F81" l="1"/>
  <c r="D77" s="1"/>
  <c r="C6"/>
  <c r="F52"/>
  <c r="E44"/>
  <c r="D44"/>
  <c r="B43"/>
  <c r="B42"/>
  <c r="B41"/>
  <c r="B40"/>
  <c r="B39"/>
  <c r="B38"/>
  <c r="B37"/>
  <c r="B36"/>
  <c r="B35"/>
  <c r="B34"/>
  <c r="F53"/>
  <c r="F57" l="1"/>
  <c r="D76"/>
  <c r="F54"/>
  <c r="F74"/>
  <c r="F58" l="1"/>
  <c r="F84" s="1"/>
</calcChain>
</file>

<file path=xl/sharedStrings.xml><?xml version="1.0" encoding="utf-8"?>
<sst xmlns="http://schemas.openxmlformats.org/spreadsheetml/2006/main" count="150" uniqueCount="128">
  <si>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</si>
  <si>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</si>
  <si>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</si>
  <si>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</si>
  <si>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</si>
  <si>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</si>
  <si>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</si>
  <si>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</si>
  <si>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</si>
  <si>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</si>
  <si>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</si>
  <si>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</si>
  <si>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</si>
  <si>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</si>
  <si>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</si>
  <si>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</si>
  <si>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</si>
  <si>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</si>
  <si>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</si>
  <si>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</si>
  <si>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</si>
  <si>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</si>
  <si>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</si>
  <si>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</si>
  <si>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</si>
  <si>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</si>
  <si>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</si>
  <si>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</si>
  <si>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</si>
  <si>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</si>
  <si>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</si>
  <si>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</si>
  <si>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</si>
  <si>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</si>
  <si>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</si>
  <si>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</si>
  <si>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</si>
  <si>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</si>
  <si>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</si>
  <si>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</si>
  <si>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</si>
  <si>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</si>
  <si>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</si>
  <si>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</si>
  <si>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</si>
  <si>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</si>
  <si>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</si>
  <si>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</si>
  <si>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</si>
  <si>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</si>
  <si>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</si>
  <si>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</si>
  <si>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</si>
  <si>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</si>
  <si>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</si>
  <si>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</si>
  <si>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</si>
  <si>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</si>
  <si>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</si>
  <si>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</si>
  <si>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</si>
  <si>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</si>
  <si>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</si>
  <si>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</si>
  <si>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</si>
  <si>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</si>
  <si>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</si>
  <si>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</si>
  <si>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</si>
  <si>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</si>
  <si>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</si>
  <si>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</si>
  <si>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</si>
  <si>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</si>
  <si>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</si>
  <si>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</si>
  <si>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</si>
  <si>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</si>
  <si>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</si>
  <si>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</si>
  <si>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</si>
  <si>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</si>
  <si>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</si>
  <si>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</si>
  <si>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</si>
  <si>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</si>
  <si>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</si>
  <si>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</si>
  <si>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</si>
  <si>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</si>
  <si>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</si>
  <si>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</si>
  <si>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</si>
  <si>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</si>
  <si>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</si>
  <si>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</si>
  <si>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 ,м</t>
    </r>
    <r>
      <rPr>
        <vertAlign val="superscript"/>
        <sz val="9"/>
        <color theme="1"/>
        <rFont val="Times New Roman"/>
        <family val="1"/>
        <charset val="204"/>
      </rPr>
      <t>3</t>
    </r>
  </si>
  <si>
    <t>общедомовый прибор учета горячего водоснабжения</t>
  </si>
  <si>
    <t>Горячее водоснабжение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</si>
  <si>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</si>
  <si>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</si>
  <si>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 период с 01.01.2014 г. по 31.12.2014 г.</t>
  </si>
  <si>
    <t xml:space="preserve">многоквартирным домом № 11 по улице Посконкина </t>
  </si>
  <si>
    <t>01.01.2010г</t>
  </si>
  <si>
    <t>1 от 28.12.2009г.</t>
  </si>
  <si>
    <t>Отогрев стояка ГВС кв.4</t>
  </si>
  <si>
    <t>Январь</t>
  </si>
  <si>
    <t>Отогрев лежака ГВС в подъезде</t>
  </si>
  <si>
    <t>Ремонт эл.проводки</t>
  </si>
  <si>
    <t>Отогрев лежака ХВ в подъезде</t>
  </si>
  <si>
    <t>Февраль</t>
  </si>
  <si>
    <t>Ремонт лежака ХВ под полом в кв.1</t>
  </si>
  <si>
    <t>Апрель</t>
  </si>
  <si>
    <t>Замена части лежака ГВС под полом</t>
  </si>
  <si>
    <t>Сентябрь</t>
  </si>
  <si>
    <t>Октябрь</t>
  </si>
  <si>
    <t>Установка замков</t>
  </si>
  <si>
    <t>Июнь</t>
  </si>
  <si>
    <t>с 1 января 2014г -</t>
  </si>
  <si>
    <t>с 1 августа 2014г -</t>
  </si>
  <si>
    <t>вывоз мусора</t>
  </si>
  <si>
    <t xml:space="preserve">Ремонт входа в подъезд №1 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</si>
  <si>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</si>
  <si>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</si>
  <si>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Установка досок объявлений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</si>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</sst>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A79" workbookViewId="0">
      <selection activeCell="B89" sqref="B89:C8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4" t="s">
        <v>0</v>
      </c>
      <c r="B1" s="44"/>
      <c r="C1" s="44"/>
      <c r="D1" s="44"/>
      <c r="E1" s="44"/>
      <c r="F1" s="44"/>
      <c r="G1" s="44"/>
    </row>
    <row r="2" spans="1:8">
      <c r="A2" s="44" t="s">
        <v>5</v>
      </c>
      <c r="B2" s="44"/>
      <c r="C2" s="44"/>
      <c r="D2" s="44"/>
      <c r="E2" s="44"/>
      <c r="F2" s="44"/>
      <c r="G2" s="44"/>
    </row>
    <row r="3" spans="1:8">
      <c r="A3" s="44" t="s">
        <v>102</v>
      </c>
      <c r="B3" s="44"/>
      <c r="C3" s="44"/>
      <c r="D3" s="44"/>
      <c r="E3" s="44"/>
      <c r="F3" s="44"/>
      <c r="G3" s="44"/>
    </row>
    <row r="4" spans="1:8">
      <c r="A4" s="44" t="s">
        <v>101</v>
      </c>
      <c r="B4" s="44"/>
      <c r="C4" s="44"/>
      <c r="D4" s="44"/>
      <c r="E4" s="44"/>
      <c r="F4" s="44"/>
      <c r="G4" s="44"/>
      <c r="H4" s="12">
        <v>12</v>
      </c>
    </row>
    <row r="5" spans="1:8" ht="11.25" customHeight="1"/>
    <row r="6" spans="1:8">
      <c r="A6" s="1" t="s">
        <v>6</v>
      </c>
      <c r="C6" s="3">
        <f>D7+D8</f>
        <v>389.1</v>
      </c>
      <c r="D6" s="1" t="s">
        <v>2</v>
      </c>
    </row>
    <row r="7" spans="1:8">
      <c r="A7" s="1" t="s">
        <v>72</v>
      </c>
      <c r="B7" s="1" t="s">
        <v>73</v>
      </c>
      <c r="C7" s="3"/>
      <c r="D7" s="1">
        <v>389.1</v>
      </c>
      <c r="E7" s="1" t="s">
        <v>2</v>
      </c>
    </row>
    <row r="8" spans="1:8">
      <c r="B8" s="1" t="s">
        <v>74</v>
      </c>
      <c r="C8" s="3"/>
      <c r="D8" s="1">
        <v>0</v>
      </c>
      <c r="E8" s="1" t="s">
        <v>2</v>
      </c>
    </row>
    <row r="9" spans="1:8">
      <c r="A9" s="1" t="s">
        <v>75</v>
      </c>
      <c r="C9" s="1">
        <v>2</v>
      </c>
    </row>
    <row r="10" spans="1:8">
      <c r="A10" s="1" t="s">
        <v>76</v>
      </c>
      <c r="C10" s="1">
        <v>2</v>
      </c>
    </row>
    <row r="11" spans="1:8">
      <c r="A11" s="1" t="s">
        <v>77</v>
      </c>
      <c r="C11" s="1">
        <v>8</v>
      </c>
    </row>
    <row r="12" spans="1:8">
      <c r="A12" s="1" t="s">
        <v>78</v>
      </c>
      <c r="E12" s="1">
        <v>42.6</v>
      </c>
      <c r="F12" s="1" t="s">
        <v>2</v>
      </c>
    </row>
    <row r="13" spans="1:8">
      <c r="A13" s="1" t="s">
        <v>79</v>
      </c>
      <c r="B13" s="1">
        <v>308</v>
      </c>
      <c r="C13" s="1" t="s">
        <v>2</v>
      </c>
    </row>
    <row r="14" spans="1:8">
      <c r="A14" s="1" t="s">
        <v>80</v>
      </c>
      <c r="E14" s="1" t="s">
        <v>2</v>
      </c>
    </row>
    <row r="16" spans="1:8">
      <c r="A16" s="1" t="s">
        <v>81</v>
      </c>
    </row>
    <row r="17" spans="1:6">
      <c r="A17" s="43" t="s">
        <v>82</v>
      </c>
      <c r="B17" s="43"/>
      <c r="C17" s="43"/>
      <c r="D17" s="43"/>
      <c r="E17" s="43" t="s">
        <v>83</v>
      </c>
      <c r="F17" s="43"/>
    </row>
    <row r="18" spans="1:6">
      <c r="A18" s="45" t="s">
        <v>97</v>
      </c>
      <c r="B18" s="45"/>
      <c r="C18" s="45"/>
      <c r="D18" s="45"/>
      <c r="E18" s="43" t="s">
        <v>103</v>
      </c>
      <c r="F18" s="43"/>
    </row>
    <row r="20" spans="1:6">
      <c r="A20" s="1" t="s">
        <v>84</v>
      </c>
    </row>
    <row r="21" spans="1:6" ht="31.5" customHeight="1">
      <c r="A21" s="46" t="s">
        <v>85</v>
      </c>
      <c r="B21" s="46"/>
      <c r="C21" s="46" t="s">
        <v>86</v>
      </c>
      <c r="D21" s="46"/>
      <c r="E21" s="46" t="s">
        <v>87</v>
      </c>
      <c r="F21" s="46"/>
    </row>
    <row r="22" spans="1:6">
      <c r="A22" s="14" t="s">
        <v>88</v>
      </c>
      <c r="B22" s="14"/>
      <c r="C22" s="43">
        <v>9</v>
      </c>
      <c r="D22" s="43"/>
      <c r="E22" s="43">
        <v>9</v>
      </c>
      <c r="F22" s="43"/>
    </row>
    <row r="23" spans="1:6">
      <c r="A23" s="14" t="s">
        <v>89</v>
      </c>
      <c r="B23" s="14"/>
      <c r="C23" s="43">
        <v>4</v>
      </c>
      <c r="D23" s="43"/>
      <c r="E23" s="43">
        <v>4</v>
      </c>
      <c r="F23" s="43"/>
    </row>
    <row r="24" spans="1:6">
      <c r="A24" s="14" t="s">
        <v>98</v>
      </c>
      <c r="B24" s="14"/>
      <c r="C24" s="43">
        <v>4</v>
      </c>
      <c r="D24" s="43"/>
      <c r="E24" s="43">
        <v>4</v>
      </c>
      <c r="F24" s="43"/>
    </row>
    <row r="26" spans="1:6">
      <c r="A26" s="1" t="s">
        <v>90</v>
      </c>
      <c r="C26" s="1" t="s">
        <v>104</v>
      </c>
    </row>
    <row r="28" spans="1:6">
      <c r="A28" s="1" t="s">
        <v>91</v>
      </c>
    </row>
    <row r="29" spans="1:6">
      <c r="B29" s="1" t="s">
        <v>118</v>
      </c>
      <c r="D29" s="16">
        <v>12</v>
      </c>
      <c r="E29" s="1" t="s">
        <v>92</v>
      </c>
    </row>
    <row r="30" spans="1:6">
      <c r="B30" s="1" t="s">
        <v>119</v>
      </c>
      <c r="D30" s="16">
        <v>10.25</v>
      </c>
      <c r="E30" s="1" t="s">
        <v>92</v>
      </c>
    </row>
    <row r="31" spans="1:6">
      <c r="B31" s="1" t="s">
        <v>120</v>
      </c>
      <c r="D31" s="1">
        <v>2.95</v>
      </c>
      <c r="E31" s="1" t="s">
        <v>92</v>
      </c>
    </row>
    <row r="32" spans="1:6" ht="20.25" customHeight="1">
      <c r="A32" s="1" t="s">
        <v>1</v>
      </c>
    </row>
    <row r="33" spans="1:10" ht="98.25" customHeight="1">
      <c r="A33" s="15" t="s">
        <v>3</v>
      </c>
      <c r="B33" s="18" t="s">
        <v>99</v>
      </c>
      <c r="C33" s="18" t="s">
        <v>100</v>
      </c>
      <c r="D33" s="15" t="s">
        <v>93</v>
      </c>
      <c r="E33" s="20" t="s">
        <v>4</v>
      </c>
      <c r="F33" s="49"/>
      <c r="G33" s="49"/>
      <c r="H33" s="2"/>
      <c r="I33" s="2"/>
      <c r="J33" s="2"/>
    </row>
    <row r="34" spans="1:10">
      <c r="A34" s="29" t="s">
        <v>37</v>
      </c>
      <c r="B34" s="5">
        <f>D34/C34</f>
        <v>4771.9966101694909</v>
      </c>
      <c r="C34" s="6">
        <v>2.95</v>
      </c>
      <c r="D34" s="6">
        <v>14077.39</v>
      </c>
      <c r="E34" s="6">
        <v>324.5</v>
      </c>
      <c r="F34" s="50"/>
      <c r="G34" s="50"/>
    </row>
    <row r="35" spans="1:10">
      <c r="A35" s="30"/>
      <c r="B35" s="5">
        <f>D35/C35</f>
        <v>4946.99674267101</v>
      </c>
      <c r="C35" s="6">
        <v>3.07</v>
      </c>
      <c r="D35" s="6">
        <v>15187.28</v>
      </c>
      <c r="E35" s="6"/>
      <c r="F35" s="50"/>
      <c r="G35" s="50"/>
    </row>
    <row r="36" spans="1:10">
      <c r="A36" s="29" t="s">
        <v>38</v>
      </c>
      <c r="B36" s="5">
        <f t="shared" ref="B36:B43" si="0">D36/C36</f>
        <v>42.32591478429859</v>
      </c>
      <c r="C36" s="6">
        <v>1502.54</v>
      </c>
      <c r="D36" s="6">
        <v>63596.38</v>
      </c>
      <c r="E36" s="6"/>
      <c r="F36" s="50"/>
      <c r="G36" s="50"/>
    </row>
    <row r="37" spans="1:10">
      <c r="A37" s="30"/>
      <c r="B37" s="5">
        <f t="shared" si="0"/>
        <v>39.380062621217689</v>
      </c>
      <c r="C37" s="6">
        <v>1577.74</v>
      </c>
      <c r="D37" s="6">
        <v>62131.5</v>
      </c>
      <c r="E37" s="6"/>
      <c r="F37" s="50"/>
      <c r="G37" s="50"/>
    </row>
    <row r="38" spans="1:10" ht="16.5" customHeight="1">
      <c r="A38" s="29" t="s">
        <v>94</v>
      </c>
      <c r="B38" s="5">
        <f t="shared" si="0"/>
        <v>128.65114873035066</v>
      </c>
      <c r="C38" s="6">
        <v>16.54</v>
      </c>
      <c r="D38" s="6">
        <v>2127.89</v>
      </c>
      <c r="E38" s="6">
        <v>5.85</v>
      </c>
      <c r="F38" s="50"/>
      <c r="G38" s="50"/>
    </row>
    <row r="39" spans="1:10">
      <c r="A39" s="30"/>
      <c r="B39" s="5">
        <f t="shared" si="0"/>
        <v>271.09510086455327</v>
      </c>
      <c r="C39" s="6">
        <v>17.350000000000001</v>
      </c>
      <c r="D39" s="6">
        <v>4703.5</v>
      </c>
      <c r="E39" s="6">
        <v>23.01</v>
      </c>
      <c r="F39" s="50"/>
      <c r="G39" s="50"/>
    </row>
    <row r="40" spans="1:10" ht="16.5" customHeight="1">
      <c r="A40" s="47" t="s">
        <v>96</v>
      </c>
      <c r="B40" s="5">
        <f t="shared" si="0"/>
        <v>161.12006454062262</v>
      </c>
      <c r="C40" s="6">
        <v>105.36</v>
      </c>
      <c r="D40" s="6">
        <v>16975.61</v>
      </c>
      <c r="E40" s="6">
        <v>372.69</v>
      </c>
      <c r="F40" s="50"/>
      <c r="G40" s="50"/>
    </row>
    <row r="41" spans="1:10">
      <c r="A41" s="48"/>
      <c r="B41" s="5">
        <f t="shared" si="0"/>
        <v>230.82142857142858</v>
      </c>
      <c r="C41" s="6">
        <v>110.6</v>
      </c>
      <c r="D41" s="6">
        <v>25528.85</v>
      </c>
      <c r="E41" s="6">
        <v>396.57</v>
      </c>
      <c r="F41" s="50"/>
      <c r="G41" s="50"/>
    </row>
    <row r="42" spans="1:10" ht="16.5" customHeight="1">
      <c r="A42" s="29" t="s">
        <v>95</v>
      </c>
      <c r="B42" s="5">
        <f t="shared" si="0"/>
        <v>289.86206896551727</v>
      </c>
      <c r="C42" s="6">
        <v>26.68</v>
      </c>
      <c r="D42" s="6">
        <v>7733.52</v>
      </c>
      <c r="E42" s="6">
        <v>75.88</v>
      </c>
      <c r="F42" s="50"/>
      <c r="G42" s="50"/>
    </row>
    <row r="43" spans="1:10">
      <c r="A43" s="30"/>
      <c r="B43" s="5">
        <f t="shared" si="0"/>
        <v>485.74962518740625</v>
      </c>
      <c r="C43" s="6">
        <v>26.68</v>
      </c>
      <c r="D43" s="6">
        <v>12959.8</v>
      </c>
      <c r="E43" s="6">
        <v>24.81</v>
      </c>
      <c r="F43" s="50"/>
      <c r="G43" s="50"/>
    </row>
    <row r="44" spans="1:10">
      <c r="A44" s="4" t="s">
        <v>68</v>
      </c>
      <c r="B44" s="5"/>
      <c r="C44" s="6"/>
      <c r="D44" s="6">
        <f>SUM(D34:D43)</f>
        <v>225021.71999999997</v>
      </c>
      <c r="E44" s="6">
        <f>SUM(E34:E43)</f>
        <v>1223.31</v>
      </c>
      <c r="F44" s="51"/>
      <c r="G44" s="51"/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38" t="s">
        <v>9</v>
      </c>
      <c r="C49" s="33"/>
      <c r="D49" s="38" t="s">
        <v>10</v>
      </c>
      <c r="E49" s="33"/>
      <c r="F49" s="38" t="s">
        <v>11</v>
      </c>
      <c r="G49" s="33"/>
    </row>
    <row r="50" spans="1:7" ht="33" customHeight="1">
      <c r="A50" s="9">
        <v>1</v>
      </c>
      <c r="B50" s="40" t="s">
        <v>126</v>
      </c>
      <c r="C50" s="40"/>
      <c r="D50" s="42" t="s">
        <v>12</v>
      </c>
      <c r="E50" s="42"/>
      <c r="F50" s="41"/>
      <c r="G50" s="41"/>
    </row>
    <row r="51" spans="1:7" ht="31.5" customHeight="1">
      <c r="A51" s="9">
        <v>2</v>
      </c>
      <c r="B51" s="40" t="s">
        <v>13</v>
      </c>
      <c r="C51" s="40"/>
      <c r="D51" s="42" t="s">
        <v>12</v>
      </c>
      <c r="E51" s="42"/>
      <c r="F51" s="41"/>
      <c r="G51" s="41"/>
    </row>
    <row r="52" spans="1:7">
      <c r="A52" s="13">
        <v>3</v>
      </c>
      <c r="B52" s="40" t="s">
        <v>14</v>
      </c>
      <c r="C52" s="40"/>
      <c r="D52" s="42" t="s">
        <v>15</v>
      </c>
      <c r="E52" s="42"/>
      <c r="F52" s="41">
        <f>0.16*H4*C6</f>
        <v>747.072</v>
      </c>
      <c r="G52" s="41"/>
    </row>
    <row r="53" spans="1:7" ht="63.75" customHeight="1">
      <c r="A53" s="13">
        <v>4</v>
      </c>
      <c r="B53" s="40" t="s">
        <v>16</v>
      </c>
      <c r="C53" s="40"/>
      <c r="D53" s="38" t="s">
        <v>127</v>
      </c>
      <c r="E53" s="33"/>
      <c r="F53" s="41">
        <f>0.84*H4*C6</f>
        <v>3922.1280000000002</v>
      </c>
      <c r="G53" s="41"/>
    </row>
    <row r="54" spans="1:7" ht="63" customHeight="1">
      <c r="A54" s="13">
        <v>5</v>
      </c>
      <c r="B54" s="40" t="s">
        <v>17</v>
      </c>
      <c r="C54" s="40"/>
      <c r="D54" s="42" t="s">
        <v>18</v>
      </c>
      <c r="E54" s="42"/>
      <c r="F54" s="41">
        <f>1.11*H4*C6</f>
        <v>5182.8120000000008</v>
      </c>
      <c r="G54" s="41"/>
    </row>
    <row r="55" spans="1:7" ht="29.25" customHeight="1">
      <c r="A55" s="13">
        <v>6</v>
      </c>
      <c r="B55" s="40" t="s">
        <v>19</v>
      </c>
      <c r="C55" s="40"/>
      <c r="D55" s="42" t="s">
        <v>64</v>
      </c>
      <c r="E55" s="42"/>
      <c r="F55" s="41"/>
      <c r="G55" s="41"/>
    </row>
    <row r="56" spans="1:7" ht="29.25" customHeight="1">
      <c r="A56" s="13">
        <v>7</v>
      </c>
      <c r="B56" s="40" t="s">
        <v>20</v>
      </c>
      <c r="C56" s="40"/>
      <c r="D56" s="38" t="s">
        <v>64</v>
      </c>
      <c r="E56" s="33"/>
      <c r="F56" s="41">
        <f>2.35*7*D7</f>
        <v>6400.6949999999997</v>
      </c>
      <c r="G56" s="41"/>
    </row>
    <row r="57" spans="1:7" ht="48" customHeight="1">
      <c r="A57" s="13">
        <v>8</v>
      </c>
      <c r="B57" s="40" t="s">
        <v>21</v>
      </c>
      <c r="C57" s="40"/>
      <c r="D57" s="38" t="s">
        <v>71</v>
      </c>
      <c r="E57" s="33"/>
      <c r="F57" s="41">
        <f>0.28*H4*C6</f>
        <v>1307.3760000000002</v>
      </c>
      <c r="G57" s="41"/>
    </row>
    <row r="58" spans="1:7" ht="31.5" customHeight="1">
      <c r="A58" s="9"/>
      <c r="B58" s="40" t="s">
        <v>22</v>
      </c>
      <c r="C58" s="40"/>
      <c r="D58" s="42"/>
      <c r="E58" s="42"/>
      <c r="F58" s="41">
        <f>SUM(F50:G57)</f>
        <v>17560.082999999999</v>
      </c>
      <c r="G58" s="41"/>
    </row>
    <row r="60" spans="1:7">
      <c r="A60" s="1" t="s">
        <v>23</v>
      </c>
    </row>
    <row r="62" spans="1:7" ht="54" customHeight="1">
      <c r="A62" s="9" t="s">
        <v>8</v>
      </c>
      <c r="B62" s="42" t="s">
        <v>24</v>
      </c>
      <c r="C62" s="42"/>
      <c r="D62" s="38" t="s">
        <v>25</v>
      </c>
      <c r="E62" s="33"/>
      <c r="F62" s="38" t="s">
        <v>26</v>
      </c>
      <c r="G62" s="33"/>
    </row>
    <row r="63" spans="1:7">
      <c r="A63" s="9">
        <v>1</v>
      </c>
      <c r="B63" s="39" t="s">
        <v>105</v>
      </c>
      <c r="C63" s="39"/>
      <c r="D63" s="23" t="s">
        <v>106</v>
      </c>
      <c r="E63" s="23"/>
      <c r="F63" s="24">
        <v>1381.3</v>
      </c>
      <c r="G63" s="25"/>
    </row>
    <row r="64" spans="1:7" ht="41.25" customHeight="1">
      <c r="A64" s="9">
        <v>2</v>
      </c>
      <c r="B64" s="39" t="s">
        <v>107</v>
      </c>
      <c r="C64" s="39"/>
      <c r="D64" s="23" t="s">
        <v>106</v>
      </c>
      <c r="E64" s="23"/>
      <c r="F64" s="24">
        <v>4190.59</v>
      </c>
      <c r="G64" s="25"/>
    </row>
    <row r="65" spans="1:7">
      <c r="A65" s="11">
        <v>3</v>
      </c>
      <c r="B65" s="39" t="s">
        <v>108</v>
      </c>
      <c r="C65" s="39"/>
      <c r="D65" s="23" t="s">
        <v>106</v>
      </c>
      <c r="E65" s="23"/>
      <c r="F65" s="24">
        <v>906.72</v>
      </c>
      <c r="G65" s="25"/>
    </row>
    <row r="66" spans="1:7">
      <c r="A66" s="11">
        <v>4</v>
      </c>
      <c r="B66" s="39" t="s">
        <v>108</v>
      </c>
      <c r="C66" s="39"/>
      <c r="D66" s="23" t="s">
        <v>106</v>
      </c>
      <c r="E66" s="23"/>
      <c r="F66" s="24">
        <v>906.72</v>
      </c>
      <c r="G66" s="25"/>
    </row>
    <row r="67" spans="1:7">
      <c r="A67" s="11">
        <v>5</v>
      </c>
      <c r="B67" s="39" t="s">
        <v>108</v>
      </c>
      <c r="C67" s="39"/>
      <c r="D67" s="23" t="s">
        <v>106</v>
      </c>
      <c r="E67" s="23"/>
      <c r="F67" s="24">
        <v>906.72</v>
      </c>
      <c r="G67" s="25"/>
    </row>
    <row r="68" spans="1:7" ht="34.5" customHeight="1">
      <c r="A68" s="11">
        <v>6</v>
      </c>
      <c r="B68" s="21" t="s">
        <v>109</v>
      </c>
      <c r="C68" s="22"/>
      <c r="D68" s="23" t="s">
        <v>110</v>
      </c>
      <c r="E68" s="23"/>
      <c r="F68" s="24">
        <v>5777.38</v>
      </c>
      <c r="G68" s="25"/>
    </row>
    <row r="69" spans="1:7" ht="34.5" customHeight="1">
      <c r="A69" s="17">
        <v>7</v>
      </c>
      <c r="B69" s="21" t="s">
        <v>111</v>
      </c>
      <c r="C69" s="22"/>
      <c r="D69" s="23" t="s">
        <v>112</v>
      </c>
      <c r="E69" s="23"/>
      <c r="F69" s="24">
        <v>5018.54</v>
      </c>
      <c r="G69" s="25"/>
    </row>
    <row r="70" spans="1:7">
      <c r="A70" s="19">
        <v>8</v>
      </c>
      <c r="B70" s="21" t="s">
        <v>116</v>
      </c>
      <c r="C70" s="22"/>
      <c r="D70" s="23" t="s">
        <v>117</v>
      </c>
      <c r="E70" s="23"/>
      <c r="F70" s="24">
        <v>1534</v>
      </c>
      <c r="G70" s="25"/>
    </row>
    <row r="71" spans="1:7" ht="34.5" customHeight="1">
      <c r="A71" s="19">
        <v>9</v>
      </c>
      <c r="B71" s="21" t="s">
        <v>113</v>
      </c>
      <c r="C71" s="22"/>
      <c r="D71" s="23" t="s">
        <v>114</v>
      </c>
      <c r="E71" s="23"/>
      <c r="F71" s="24">
        <v>3081.75</v>
      </c>
      <c r="G71" s="25"/>
    </row>
    <row r="72" spans="1:7" ht="34.5" customHeight="1">
      <c r="A72" s="19">
        <v>10</v>
      </c>
      <c r="B72" s="26" t="s">
        <v>121</v>
      </c>
      <c r="C72" s="27"/>
      <c r="D72" s="28" t="s">
        <v>115</v>
      </c>
      <c r="E72" s="28"/>
      <c r="F72" s="24">
        <v>3539</v>
      </c>
      <c r="G72" s="25"/>
    </row>
    <row r="73" spans="1:7" ht="34.5" customHeight="1">
      <c r="A73" s="19">
        <v>11</v>
      </c>
      <c r="B73" s="21" t="s">
        <v>124</v>
      </c>
      <c r="C73" s="22"/>
      <c r="D73" s="23" t="s">
        <v>125</v>
      </c>
      <c r="E73" s="23"/>
      <c r="F73" s="24">
        <v>1260</v>
      </c>
      <c r="G73" s="25"/>
    </row>
    <row r="74" spans="1:7" ht="47.25" customHeight="1">
      <c r="A74" s="9"/>
      <c r="B74" s="36" t="s">
        <v>70</v>
      </c>
      <c r="C74" s="37"/>
      <c r="D74" s="38"/>
      <c r="E74" s="33"/>
      <c r="F74" s="32">
        <f>SUM(F63:G73)</f>
        <v>28502.720000000001</v>
      </c>
      <c r="G74" s="33"/>
    </row>
    <row r="76" spans="1:7">
      <c r="A76" s="1" t="s">
        <v>27</v>
      </c>
      <c r="D76" s="7">
        <f>3.4*H4*C6</f>
        <v>15875.28</v>
      </c>
      <c r="E76" s="1" t="s">
        <v>28</v>
      </c>
    </row>
    <row r="77" spans="1:7">
      <c r="A77" s="1" t="s">
        <v>29</v>
      </c>
      <c r="D77" s="7">
        <f>F81*5.3%</f>
        <v>2789.1727000000001</v>
      </c>
      <c r="E77" s="1" t="s">
        <v>28</v>
      </c>
    </row>
    <row r="79" spans="1:7">
      <c r="A79" s="1" t="s">
        <v>41</v>
      </c>
    </row>
    <row r="80" spans="1:7">
      <c r="A80" s="1" t="s">
        <v>122</v>
      </c>
    </row>
    <row r="81" spans="1:7">
      <c r="B81" s="1" t="s">
        <v>40</v>
      </c>
      <c r="F81" s="7">
        <f>28015.2+24610.7</f>
        <v>52625.9</v>
      </c>
      <c r="G81" s="1" t="s">
        <v>28</v>
      </c>
    </row>
    <row r="83" spans="1:7">
      <c r="A83" s="1" t="s">
        <v>123</v>
      </c>
    </row>
    <row r="84" spans="1:7">
      <c r="B84" s="1" t="s">
        <v>39</v>
      </c>
      <c r="F84" s="7">
        <f>F58+F74+D76</f>
        <v>61938.082999999999</v>
      </c>
      <c r="G84" s="1" t="s">
        <v>28</v>
      </c>
    </row>
    <row r="86" spans="1:7" ht="30" customHeight="1">
      <c r="A86" s="1" t="s">
        <v>30</v>
      </c>
    </row>
    <row r="87" spans="1:7" ht="32.25" customHeight="1"/>
    <row r="88" spans="1:7" ht="28.5" customHeight="1">
      <c r="A88" s="8" t="s">
        <v>31</v>
      </c>
      <c r="B88" s="34" t="s">
        <v>32</v>
      </c>
      <c r="C88" s="34"/>
      <c r="D88" s="8" t="s">
        <v>33</v>
      </c>
      <c r="E88" s="34" t="s">
        <v>34</v>
      </c>
      <c r="F88" s="34"/>
      <c r="G88" s="8" t="s">
        <v>35</v>
      </c>
    </row>
    <row r="89" spans="1:7" ht="33.75" customHeight="1">
      <c r="A89" s="35" t="s">
        <v>36</v>
      </c>
      <c r="B89" s="31" t="s">
        <v>54</v>
      </c>
      <c r="C89" s="31"/>
      <c r="D89" s="10">
        <v>2</v>
      </c>
      <c r="E89" s="31" t="s">
        <v>56</v>
      </c>
      <c r="F89" s="31"/>
      <c r="G89" s="10">
        <v>2</v>
      </c>
    </row>
    <row r="90" spans="1:7" ht="43.5" customHeight="1">
      <c r="A90" s="35"/>
      <c r="B90" s="31" t="s">
        <v>42</v>
      </c>
      <c r="C90" s="31"/>
      <c r="D90" s="10"/>
      <c r="E90" s="31" t="s">
        <v>56</v>
      </c>
      <c r="F90" s="31"/>
      <c r="G90" s="10"/>
    </row>
    <row r="91" spans="1:7" ht="69" customHeight="1">
      <c r="A91" s="35"/>
      <c r="B91" s="31" t="s">
        <v>43</v>
      </c>
      <c r="C91" s="31"/>
      <c r="D91" s="10"/>
      <c r="E91" s="31" t="s">
        <v>56</v>
      </c>
      <c r="F91" s="31"/>
      <c r="G91" s="10"/>
    </row>
    <row r="92" spans="1:7" ht="37.5" customHeight="1">
      <c r="A92" s="10" t="s">
        <v>44</v>
      </c>
      <c r="B92" s="31" t="s">
        <v>45</v>
      </c>
      <c r="C92" s="31"/>
      <c r="D92" s="10"/>
      <c r="E92" s="31" t="s">
        <v>57</v>
      </c>
      <c r="F92" s="31"/>
      <c r="G92" s="10"/>
    </row>
    <row r="93" spans="1:7" ht="60" customHeight="1">
      <c r="A93" s="35" t="s">
        <v>46</v>
      </c>
      <c r="B93" s="31" t="s">
        <v>55</v>
      </c>
      <c r="C93" s="31"/>
      <c r="D93" s="10"/>
      <c r="E93" s="31" t="s">
        <v>58</v>
      </c>
      <c r="F93" s="31"/>
      <c r="G93" s="10"/>
    </row>
    <row r="94" spans="1:7" ht="33" customHeight="1">
      <c r="A94" s="35"/>
      <c r="B94" s="31" t="s">
        <v>47</v>
      </c>
      <c r="C94" s="31"/>
      <c r="D94" s="10"/>
      <c r="E94" s="31" t="s">
        <v>59</v>
      </c>
      <c r="F94" s="31"/>
      <c r="G94" s="10"/>
    </row>
    <row r="95" spans="1:7" ht="42.75" customHeight="1">
      <c r="A95" s="35"/>
      <c r="B95" s="31" t="s">
        <v>51</v>
      </c>
      <c r="C95" s="31"/>
      <c r="D95" s="10">
        <v>2</v>
      </c>
      <c r="E95" s="31" t="s">
        <v>60</v>
      </c>
      <c r="F95" s="31"/>
      <c r="G95" s="10">
        <v>2</v>
      </c>
    </row>
    <row r="96" spans="1:7" ht="36" customHeight="1">
      <c r="A96" s="35"/>
      <c r="B96" s="31" t="s">
        <v>52</v>
      </c>
      <c r="C96" s="31"/>
      <c r="D96" s="10"/>
      <c r="E96" s="31" t="s">
        <v>61</v>
      </c>
      <c r="F96" s="31"/>
      <c r="G96" s="10"/>
    </row>
    <row r="97" spans="1:7">
      <c r="A97" s="35"/>
      <c r="B97" s="31" t="s">
        <v>53</v>
      </c>
      <c r="C97" s="31"/>
      <c r="D97" s="10"/>
      <c r="E97" s="31" t="s">
        <v>62</v>
      </c>
      <c r="F97" s="31"/>
      <c r="G97" s="10"/>
    </row>
    <row r="98" spans="1:7">
      <c r="A98" s="35"/>
      <c r="B98" s="31" t="s">
        <v>48</v>
      </c>
      <c r="C98" s="31"/>
      <c r="D98" s="10"/>
      <c r="E98" s="31" t="s">
        <v>63</v>
      </c>
      <c r="F98" s="31"/>
      <c r="G98" s="10"/>
    </row>
    <row r="99" spans="1:7">
      <c r="A99" s="35"/>
      <c r="B99" s="31" t="s">
        <v>49</v>
      </c>
      <c r="C99" s="31"/>
      <c r="D99" s="10"/>
      <c r="E99" s="31" t="s">
        <v>58</v>
      </c>
      <c r="F99" s="31"/>
      <c r="G99" s="10"/>
    </row>
    <row r="100" spans="1:7">
      <c r="A100" s="35"/>
      <c r="B100" s="31" t="s">
        <v>50</v>
      </c>
      <c r="C100" s="31"/>
      <c r="D100" s="10"/>
      <c r="E100" s="31"/>
      <c r="F100" s="31"/>
      <c r="G100" s="10"/>
    </row>
    <row r="103" spans="1:7">
      <c r="A103" s="1" t="s">
        <v>66</v>
      </c>
      <c r="F103" s="1" t="s">
        <v>65</v>
      </c>
    </row>
    <row r="105" spans="1:7">
      <c r="A105" s="1" t="s">
        <v>69</v>
      </c>
      <c r="F10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9">
    <mergeCell ref="C24:D24"/>
    <mergeCell ref="E24:F24"/>
    <mergeCell ref="A1:G1"/>
    <mergeCell ref="A2:G2"/>
    <mergeCell ref="A3:G3"/>
    <mergeCell ref="A4:G4"/>
    <mergeCell ref="B49:C49"/>
    <mergeCell ref="D49:E49"/>
    <mergeCell ref="F49:G49"/>
    <mergeCell ref="C22:D22"/>
    <mergeCell ref="E22:F22"/>
    <mergeCell ref="C23:D23"/>
    <mergeCell ref="E23:F23"/>
    <mergeCell ref="A17:D17"/>
    <mergeCell ref="E17:F17"/>
    <mergeCell ref="A18:D18"/>
    <mergeCell ref="E18:F18"/>
    <mergeCell ref="A21:B21"/>
    <mergeCell ref="C21:D21"/>
    <mergeCell ref="E21:F21"/>
    <mergeCell ref="A40:A41"/>
    <mergeCell ref="F40:F41"/>
    <mergeCell ref="G40:G41"/>
    <mergeCell ref="A42:A43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7:C57"/>
    <mergeCell ref="D57:E57"/>
    <mergeCell ref="F57:G57"/>
    <mergeCell ref="B58:C58"/>
    <mergeCell ref="D58:E58"/>
    <mergeCell ref="F58:G58"/>
    <mergeCell ref="D63:E63"/>
    <mergeCell ref="D64:E64"/>
    <mergeCell ref="D65:E65"/>
    <mergeCell ref="F63:G63"/>
    <mergeCell ref="F64:G64"/>
    <mergeCell ref="F65:G65"/>
    <mergeCell ref="B62:C62"/>
    <mergeCell ref="D62:E62"/>
    <mergeCell ref="F62:G62"/>
    <mergeCell ref="B63:C63"/>
    <mergeCell ref="B64:C64"/>
    <mergeCell ref="B65:C65"/>
    <mergeCell ref="F66:G66"/>
    <mergeCell ref="F67:G67"/>
    <mergeCell ref="F68:G68"/>
    <mergeCell ref="D66:E66"/>
    <mergeCell ref="D67:E67"/>
    <mergeCell ref="D68:E68"/>
    <mergeCell ref="B66:C66"/>
    <mergeCell ref="B67:C67"/>
    <mergeCell ref="B68:C68"/>
    <mergeCell ref="B69:C69"/>
    <mergeCell ref="D69:E69"/>
    <mergeCell ref="F69:G69"/>
    <mergeCell ref="B70:C70"/>
    <mergeCell ref="D70:E70"/>
    <mergeCell ref="F70:G70"/>
    <mergeCell ref="A93:A100"/>
    <mergeCell ref="B93:C93"/>
    <mergeCell ref="E93:F93"/>
    <mergeCell ref="B94:C94"/>
    <mergeCell ref="E94:F94"/>
    <mergeCell ref="B95:C95"/>
    <mergeCell ref="E95:F95"/>
    <mergeCell ref="B99:C99"/>
    <mergeCell ref="E99:F99"/>
    <mergeCell ref="B100:C100"/>
    <mergeCell ref="E100:F100"/>
    <mergeCell ref="B96:C96"/>
    <mergeCell ref="E96:F96"/>
    <mergeCell ref="B97:C97"/>
    <mergeCell ref="E97:F97"/>
    <mergeCell ref="B98:C98"/>
    <mergeCell ref="E98:F98"/>
    <mergeCell ref="B92:C92"/>
    <mergeCell ref="E92:F92"/>
    <mergeCell ref="F74:G74"/>
    <mergeCell ref="B88:C88"/>
    <mergeCell ref="E88:F88"/>
    <mergeCell ref="A89:A91"/>
    <mergeCell ref="B89:C89"/>
    <mergeCell ref="E89:F89"/>
    <mergeCell ref="B90:C90"/>
    <mergeCell ref="E90:F90"/>
    <mergeCell ref="B91:C91"/>
    <mergeCell ref="E91:F91"/>
    <mergeCell ref="B74:C74"/>
    <mergeCell ref="D74:E74"/>
    <mergeCell ref="F42:F43"/>
    <mergeCell ref="G42:G43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2015-03-10T13:16:54Z</dcterms:modified>
</cp:coreProperties>
</file>