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E43"/>
  <c r="D43"/>
  <c r="B42"/>
  <c r="B41"/>
  <c r="B40"/>
  <c r="B39"/>
  <c r="B38"/>
  <c r="B37"/>
  <c r="B36"/>
  <c r="B35"/>
  <c r="C6"/>
  <c r="F55" s="1"/>
  <c r="D78" l="1"/>
  <c r="F50"/>
  <c r="F53"/>
  <c r="F56"/>
  <c r="F51"/>
  <c r="F49"/>
  <c r="F52"/>
  <c r="F76"/>
  <c r="F57" l="1"/>
  <c r="F86" s="1"/>
</calcChain>
</file>

<file path=xl/sharedStrings.xml><?xml version="1.0" encoding="utf-8"?>
<sst xmlns="http://schemas.openxmlformats.org/spreadsheetml/2006/main" count="158" uniqueCount="136">
  <si>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</si>
  <si>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</si>
  <si>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</si>
  <si>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</si>
  <si>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</si>
  <si>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</si>
  <si>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</si>
  <si>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</si>
  <si>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</si>
  <si>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</si>
  <si>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</si>
  <si>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</si>
  <si>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</si>
  <si>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</si>
  <si>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</si>
  <si>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</si>
  <si>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</si>
  <si>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</si>
  <si>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</si>
  <si>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</si>
  <si>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</si>
  <si>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</si>
  <si>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</si>
  <si>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</si>
  <si>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</si>
  <si>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</si>
  <si>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</si>
  <si>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</si>
  <si>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</si>
  <si>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</si>
  <si>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</si>
  <si>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</si>
  <si>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</si>
  <si>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</si>
  <si>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</si>
  <si>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</si>
  <si>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</si>
  <si>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</si>
  <si>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</si>
  <si>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</si>
  <si>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</si>
  <si>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</si>
  <si>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</si>
  <si>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</si>
  <si>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</si>
  <si>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</si>
  <si>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</si>
  <si>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</si>
  <si>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</si>
  <si>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</si>
  <si>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</si>
  <si>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</si>
  <si>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</si>
  <si>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</si>
  <si>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</si>
  <si>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</si>
  <si>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</si>
  <si>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</si>
  <si>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</si>
  <si>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</si>
  <si>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</si>
  <si>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</si>
  <si>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</si>
  <si>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</si>
  <si>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</si>
  <si>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</si>
  <si>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</si>
  <si>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</si>
  <si>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</si>
  <si>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</si>
  <si>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</si>
  <si>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</si>
  <si>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</si>
  <si>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</si>
  <si>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</si>
  <si>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</si>
  <si>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</si>
  <si>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</si>
  <si>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</si>
  <si>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</si>
  <si>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</si>
  <si>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</si>
  <si>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</si>
  <si>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</si>
  <si>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</si>
  <si>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</si>
  <si>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</si>
  <si>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</si>
  <si>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</si>
  <si>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</si>
  <si>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</si>
  <si>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</si>
  <si>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</si>
  <si>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</si>
  <si>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</si>
  <si>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</si>
  <si>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</si>
  <si>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</si>
  <si>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343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</si>
  <si>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</si>
  <si>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</si>
  <si>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</si>
  <si>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</si>
  <si>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</si>
  <si>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лежака отопления в подвале</t>
  </si>
  <si>
    <t>Январь</t>
  </si>
  <si>
    <t>кв.16 наладка с/отопления</t>
  </si>
  <si>
    <t>Февраль</t>
  </si>
  <si>
    <t>кв.9 ремонт с/отопления</t>
  </si>
  <si>
    <t>кв.9 замена врезки ХВ от стояка</t>
  </si>
  <si>
    <t>Очистка крыши от снега и сосулек</t>
  </si>
  <si>
    <t xml:space="preserve">Ремонт эл.проводки в подвале 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</si>
  <si>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</si>
  <si>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</si>
  <si>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</si>
  <si>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дверного проема</t>
  </si>
  <si>
    <t>Июль</t>
  </si>
  <si>
    <t>Замена ввода отопления в дом</t>
  </si>
  <si>
    <t>Август</t>
  </si>
  <si>
    <t>Ремонт стояка канализации кв.20</t>
  </si>
  <si>
    <t>Сентябрь</t>
  </si>
  <si>
    <t>Замена части стояка канализации кв.32</t>
  </si>
  <si>
    <t>Замена лежака отопления в подвале</t>
  </si>
  <si>
    <t>Октябрь</t>
  </si>
  <si>
    <t>с 1 января 2014г -</t>
  </si>
  <si>
    <t>с 1 августа 2014г -</t>
  </si>
  <si>
    <t>вывоз мусора</t>
  </si>
  <si>
    <t>Очистка кровли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</si>
  <si>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</si>
  <si>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</si>
  <si>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кв.28</t>
  </si>
  <si>
    <t>Ноябрь</t>
  </si>
  <si>
    <t>Установка замка, фурнитуры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</si>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</sst>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9" workbookViewId="0">
      <selection activeCell="C88" sqref="C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28515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71</v>
      </c>
      <c r="B3" s="29"/>
      <c r="C3" s="29"/>
      <c r="D3" s="29"/>
      <c r="E3" s="29"/>
      <c r="F3" s="29"/>
      <c r="G3" s="29"/>
    </row>
    <row r="4" spans="1:8">
      <c r="A4" s="29" t="s">
        <v>103</v>
      </c>
      <c r="B4" s="29"/>
      <c r="C4" s="29"/>
      <c r="D4" s="29"/>
      <c r="E4" s="29"/>
      <c r="F4" s="29"/>
      <c r="G4" s="29"/>
      <c r="H4" s="11">
        <v>12</v>
      </c>
    </row>
    <row r="5" spans="1:8" ht="11.25" customHeight="1"/>
    <row r="6" spans="1:8">
      <c r="A6" s="1" t="s">
        <v>6</v>
      </c>
      <c r="C6" s="3">
        <f>D7+D8</f>
        <v>1223.5999999999999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1223.5999999999999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89.7</v>
      </c>
      <c r="F12" s="1" t="s">
        <v>2</v>
      </c>
    </row>
    <row r="13" spans="1:8">
      <c r="A13" s="1" t="s">
        <v>80</v>
      </c>
      <c r="B13" s="1">
        <v>437</v>
      </c>
      <c r="C13" s="1" t="s">
        <v>2</v>
      </c>
    </row>
    <row r="14" spans="1:8">
      <c r="A14" s="1" t="s">
        <v>81</v>
      </c>
      <c r="B14" s="1">
        <v>437</v>
      </c>
      <c r="C14" s="1" t="s">
        <v>2</v>
      </c>
    </row>
    <row r="15" spans="1:8">
      <c r="A15" s="1" t="s">
        <v>82</v>
      </c>
      <c r="D15" s="1">
        <v>1300</v>
      </c>
      <c r="E15" s="1" t="s">
        <v>2</v>
      </c>
    </row>
    <row r="17" spans="1:6">
      <c r="A17" s="1" t="s">
        <v>83</v>
      </c>
    </row>
    <row r="18" spans="1:6">
      <c r="A18" s="38" t="s">
        <v>84</v>
      </c>
      <c r="B18" s="38"/>
      <c r="C18" s="38"/>
      <c r="D18" s="38"/>
      <c r="E18" s="38" t="s">
        <v>85</v>
      </c>
      <c r="F18" s="38"/>
    </row>
    <row r="19" spans="1:6">
      <c r="A19" s="39" t="s">
        <v>86</v>
      </c>
      <c r="B19" s="39"/>
      <c r="C19" s="39"/>
      <c r="D19" s="39"/>
      <c r="E19" s="38" t="s">
        <v>99</v>
      </c>
      <c r="F19" s="38"/>
    </row>
    <row r="20" spans="1:6">
      <c r="A20" s="39" t="s">
        <v>87</v>
      </c>
      <c r="B20" s="39"/>
      <c r="C20" s="39"/>
      <c r="D20" s="39"/>
      <c r="E20" s="38" t="s">
        <v>97</v>
      </c>
      <c r="F20" s="38"/>
    </row>
    <row r="22" spans="1:6">
      <c r="A22" s="1" t="s">
        <v>88</v>
      </c>
    </row>
    <row r="23" spans="1:6" ht="31.5" customHeight="1">
      <c r="A23" s="37" t="s">
        <v>89</v>
      </c>
      <c r="B23" s="37"/>
      <c r="C23" s="37" t="s">
        <v>90</v>
      </c>
      <c r="D23" s="37"/>
      <c r="E23" s="37" t="s">
        <v>91</v>
      </c>
      <c r="F23" s="37"/>
    </row>
    <row r="24" spans="1:6">
      <c r="A24" s="13" t="s">
        <v>92</v>
      </c>
      <c r="B24" s="13"/>
      <c r="C24" s="38">
        <v>30</v>
      </c>
      <c r="D24" s="38"/>
      <c r="E24" s="38">
        <v>30</v>
      </c>
      <c r="F24" s="38"/>
    </row>
    <row r="25" spans="1:6">
      <c r="A25" s="13" t="s">
        <v>93</v>
      </c>
      <c r="B25" s="13"/>
      <c r="C25" s="38">
        <v>10</v>
      </c>
      <c r="D25" s="38"/>
      <c r="E25" s="38">
        <v>14</v>
      </c>
      <c r="F25" s="38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124</v>
      </c>
      <c r="D30" s="17">
        <v>13.66</v>
      </c>
      <c r="E30" s="1" t="s">
        <v>96</v>
      </c>
    </row>
    <row r="31" spans="1:6">
      <c r="B31" s="1" t="s">
        <v>125</v>
      </c>
      <c r="D31" s="1">
        <v>12.08</v>
      </c>
      <c r="E31" s="1" t="s">
        <v>96</v>
      </c>
    </row>
    <row r="32" spans="1:6">
      <c r="B32" s="1" t="s">
        <v>126</v>
      </c>
      <c r="D32" s="1">
        <v>2.95</v>
      </c>
      <c r="E32" s="1" t="s">
        <v>96</v>
      </c>
    </row>
    <row r="33" spans="1:10" ht="21" customHeight="1">
      <c r="A33" s="1" t="s">
        <v>1</v>
      </c>
    </row>
    <row r="34" spans="1:10" ht="98.25" customHeight="1">
      <c r="A34" s="14" t="s">
        <v>3</v>
      </c>
      <c r="B34" s="16" t="s">
        <v>113</v>
      </c>
      <c r="C34" s="16" t="s">
        <v>114</v>
      </c>
      <c r="D34" s="14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37</v>
      </c>
      <c r="B35" s="5">
        <f>D35/C35</f>
        <v>22970.030508474574</v>
      </c>
      <c r="C35" s="6">
        <v>2.95</v>
      </c>
      <c r="D35" s="6">
        <v>67761.59</v>
      </c>
      <c r="E35" s="6"/>
      <c r="F35" s="41"/>
      <c r="G35" s="41"/>
    </row>
    <row r="36" spans="1:10">
      <c r="A36" s="20"/>
      <c r="B36" s="5">
        <f>D36/C36</f>
        <v>21491.99348534202</v>
      </c>
      <c r="C36" s="6">
        <v>3.07</v>
      </c>
      <c r="D36" s="6">
        <v>65980.42</v>
      </c>
      <c r="E36" s="6"/>
      <c r="F36" s="41"/>
      <c r="G36" s="41"/>
    </row>
    <row r="37" spans="1:10">
      <c r="A37" s="19" t="s">
        <v>38</v>
      </c>
      <c r="B37" s="5">
        <f t="shared" ref="B37:B42" si="0">D37/C37</f>
        <v>126.02562327791607</v>
      </c>
      <c r="C37" s="6">
        <v>1502.54</v>
      </c>
      <c r="D37" s="6">
        <v>189358.54</v>
      </c>
      <c r="E37" s="6">
        <v>185.28</v>
      </c>
      <c r="F37" s="41"/>
      <c r="G37" s="41"/>
    </row>
    <row r="38" spans="1:10">
      <c r="A38" s="20"/>
      <c r="B38" s="5">
        <f t="shared" si="0"/>
        <v>122.69292152065613</v>
      </c>
      <c r="C38" s="6">
        <v>1577.74</v>
      </c>
      <c r="D38" s="6">
        <v>193577.53</v>
      </c>
      <c r="E38" s="6"/>
      <c r="F38" s="41"/>
      <c r="G38" s="41"/>
    </row>
    <row r="39" spans="1:10" ht="16.5" customHeight="1">
      <c r="A39" s="19" t="s">
        <v>101</v>
      </c>
      <c r="B39" s="5">
        <f t="shared" si="0"/>
        <v>1829.4552599758163</v>
      </c>
      <c r="C39" s="6">
        <v>16.54</v>
      </c>
      <c r="D39" s="6">
        <v>30259.19</v>
      </c>
      <c r="E39" s="6"/>
      <c r="F39" s="41"/>
      <c r="G39" s="41"/>
    </row>
    <row r="40" spans="1:10">
      <c r="A40" s="20"/>
      <c r="B40" s="5">
        <f t="shared" si="0"/>
        <v>1675.4311239193082</v>
      </c>
      <c r="C40" s="6">
        <v>17.350000000000001</v>
      </c>
      <c r="D40" s="6">
        <v>29068.73</v>
      </c>
      <c r="E40" s="6"/>
      <c r="F40" s="41"/>
      <c r="G40" s="41"/>
    </row>
    <row r="41" spans="1:10" ht="16.5" customHeight="1">
      <c r="A41" s="19" t="s">
        <v>102</v>
      </c>
      <c r="B41" s="5">
        <f t="shared" si="0"/>
        <v>1829.4546476761618</v>
      </c>
      <c r="C41" s="6">
        <v>26.68</v>
      </c>
      <c r="D41" s="6">
        <v>48809.85</v>
      </c>
      <c r="E41" s="6"/>
      <c r="F41" s="41"/>
      <c r="G41" s="41"/>
    </row>
    <row r="42" spans="1:10">
      <c r="A42" s="20"/>
      <c r="B42" s="5">
        <f t="shared" si="0"/>
        <v>1675.4426536731632</v>
      </c>
      <c r="C42" s="6">
        <v>26.68</v>
      </c>
      <c r="D42" s="6">
        <v>44700.81</v>
      </c>
      <c r="E42" s="6"/>
      <c r="F42" s="41"/>
      <c r="G42" s="41"/>
    </row>
    <row r="43" spans="1:10">
      <c r="A43" s="4" t="s">
        <v>68</v>
      </c>
      <c r="B43" s="5"/>
      <c r="C43" s="6"/>
      <c r="D43" s="6">
        <f>SUM(D35:D42)</f>
        <v>669516.65999999992</v>
      </c>
      <c r="E43" s="6">
        <f>SUM(E35:E42)</f>
        <v>185.28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40.5" customHeight="1">
      <c r="A49" s="9">
        <v>1</v>
      </c>
      <c r="B49" s="27" t="s">
        <v>134</v>
      </c>
      <c r="C49" s="27"/>
      <c r="D49" s="28" t="s">
        <v>12</v>
      </c>
      <c r="E49" s="28"/>
      <c r="F49" s="26">
        <f>0.58*H4*C6</f>
        <v>8516.2559999999976</v>
      </c>
      <c r="G49" s="26"/>
    </row>
    <row r="50" spans="1:7" ht="31.5" customHeight="1">
      <c r="A50" s="9">
        <v>2</v>
      </c>
      <c r="B50" s="27" t="s">
        <v>13</v>
      </c>
      <c r="C50" s="27"/>
      <c r="D50" s="28" t="s">
        <v>12</v>
      </c>
      <c r="E50" s="28"/>
      <c r="F50" s="26">
        <f>1.82*H4*C6</f>
        <v>26723.423999999999</v>
      </c>
      <c r="G50" s="26"/>
    </row>
    <row r="51" spans="1:7">
      <c r="A51" s="12">
        <v>3</v>
      </c>
      <c r="B51" s="27" t="s">
        <v>14</v>
      </c>
      <c r="C51" s="27"/>
      <c r="D51" s="28" t="s">
        <v>15</v>
      </c>
      <c r="E51" s="28"/>
      <c r="F51" s="26">
        <f>0.16*H4*C6</f>
        <v>2349.3119999999999</v>
      </c>
      <c r="G51" s="26"/>
    </row>
    <row r="52" spans="1:7" ht="69.75" customHeight="1">
      <c r="A52" s="12">
        <v>4</v>
      </c>
      <c r="B52" s="27" t="s">
        <v>16</v>
      </c>
      <c r="C52" s="27"/>
      <c r="D52" s="24" t="s">
        <v>135</v>
      </c>
      <c r="E52" s="25"/>
      <c r="F52" s="26">
        <f>0.84*H4*C6</f>
        <v>12333.887999999999</v>
      </c>
      <c r="G52" s="26"/>
    </row>
    <row r="53" spans="1:7" ht="60.75" customHeight="1">
      <c r="A53" s="12">
        <v>5</v>
      </c>
      <c r="B53" s="27" t="s">
        <v>17</v>
      </c>
      <c r="C53" s="27"/>
      <c r="D53" s="28" t="s">
        <v>18</v>
      </c>
      <c r="E53" s="28"/>
      <c r="F53" s="26">
        <f>1.11*H4*C6</f>
        <v>16298.351999999999</v>
      </c>
      <c r="G53" s="26"/>
    </row>
    <row r="54" spans="1:7" ht="29.25" customHeight="1">
      <c r="A54" s="12">
        <v>6</v>
      </c>
      <c r="B54" s="27" t="s">
        <v>19</v>
      </c>
      <c r="C54" s="27"/>
      <c r="D54" s="28" t="s">
        <v>64</v>
      </c>
      <c r="E54" s="28"/>
      <c r="F54" s="26"/>
      <c r="G54" s="26"/>
    </row>
    <row r="55" spans="1:7" ht="29.25" customHeight="1">
      <c r="A55" s="12">
        <v>7</v>
      </c>
      <c r="B55" s="27" t="s">
        <v>20</v>
      </c>
      <c r="C55" s="27"/>
      <c r="D55" s="24" t="s">
        <v>64</v>
      </c>
      <c r="E55" s="25"/>
      <c r="F55" s="26">
        <f>2.35*7*C6</f>
        <v>20128.219999999998</v>
      </c>
      <c r="G55" s="26"/>
    </row>
    <row r="56" spans="1:7" ht="49.5" customHeight="1">
      <c r="A56" s="12">
        <v>8</v>
      </c>
      <c r="B56" s="27" t="s">
        <v>21</v>
      </c>
      <c r="C56" s="27"/>
      <c r="D56" s="24" t="s">
        <v>72</v>
      </c>
      <c r="E56" s="25"/>
      <c r="F56" s="26">
        <f>0.28*H4*C6</f>
        <v>4111.2960000000003</v>
      </c>
      <c r="G56" s="26"/>
    </row>
    <row r="57" spans="1:7" ht="31.5" customHeight="1">
      <c r="A57" s="9"/>
      <c r="B57" s="27" t="s">
        <v>22</v>
      </c>
      <c r="C57" s="27"/>
      <c r="D57" s="28"/>
      <c r="E57" s="28"/>
      <c r="F57" s="26">
        <f>SUM(F49:G56)</f>
        <v>90460.747999999992</v>
      </c>
      <c r="G57" s="26"/>
    </row>
    <row r="59" spans="1:7">
      <c r="A59" s="1" t="s">
        <v>23</v>
      </c>
    </row>
    <row r="61" spans="1:7" ht="44.25" customHeight="1">
      <c r="A61" s="9" t="s">
        <v>8</v>
      </c>
      <c r="B61" s="28" t="s">
        <v>24</v>
      </c>
      <c r="C61" s="28"/>
      <c r="D61" s="24" t="s">
        <v>25</v>
      </c>
      <c r="E61" s="25"/>
      <c r="F61" s="24" t="s">
        <v>26</v>
      </c>
      <c r="G61" s="25"/>
    </row>
    <row r="62" spans="1:7" ht="30.75" customHeight="1">
      <c r="A62" s="9">
        <v>1</v>
      </c>
      <c r="B62" s="30" t="s">
        <v>104</v>
      </c>
      <c r="C62" s="30"/>
      <c r="D62" s="21" t="s">
        <v>105</v>
      </c>
      <c r="E62" s="21"/>
      <c r="F62" s="22">
        <v>6296.62</v>
      </c>
      <c r="G62" s="23"/>
    </row>
    <row r="63" spans="1:7">
      <c r="A63" s="9">
        <v>2</v>
      </c>
      <c r="B63" s="30" t="s">
        <v>106</v>
      </c>
      <c r="C63" s="30"/>
      <c r="D63" s="21" t="s">
        <v>107</v>
      </c>
      <c r="E63" s="21"/>
      <c r="F63" s="22">
        <v>1895.87</v>
      </c>
      <c r="G63" s="23"/>
    </row>
    <row r="64" spans="1:7" ht="15" customHeight="1">
      <c r="A64" s="15">
        <v>3</v>
      </c>
      <c r="B64" s="30" t="s">
        <v>108</v>
      </c>
      <c r="C64" s="30"/>
      <c r="D64" s="21" t="s">
        <v>107</v>
      </c>
      <c r="E64" s="21"/>
      <c r="F64" s="22">
        <v>3840.65</v>
      </c>
      <c r="G64" s="23"/>
    </row>
    <row r="65" spans="1:7" ht="31.5" customHeight="1">
      <c r="A65" s="15">
        <v>4</v>
      </c>
      <c r="B65" s="30" t="s">
        <v>109</v>
      </c>
      <c r="C65" s="30"/>
      <c r="D65" s="21" t="s">
        <v>107</v>
      </c>
      <c r="E65" s="21"/>
      <c r="F65" s="22">
        <v>5038.5</v>
      </c>
      <c r="G65" s="23"/>
    </row>
    <row r="66" spans="1:7" ht="34.5" customHeight="1">
      <c r="A66" s="15">
        <v>5</v>
      </c>
      <c r="B66" s="30" t="s">
        <v>110</v>
      </c>
      <c r="C66" s="30"/>
      <c r="D66" s="21" t="s">
        <v>107</v>
      </c>
      <c r="E66" s="21"/>
      <c r="F66" s="22">
        <v>2391.3200000000002</v>
      </c>
      <c r="G66" s="23"/>
    </row>
    <row r="67" spans="1:7" ht="33" customHeight="1">
      <c r="A67" s="15">
        <v>6</v>
      </c>
      <c r="B67" s="30" t="s">
        <v>111</v>
      </c>
      <c r="C67" s="30"/>
      <c r="D67" s="21" t="s">
        <v>112</v>
      </c>
      <c r="E67" s="21"/>
      <c r="F67" s="22">
        <v>3455.86</v>
      </c>
      <c r="G67" s="23"/>
    </row>
    <row r="68" spans="1:7">
      <c r="A68" s="15">
        <v>7</v>
      </c>
      <c r="B68" s="30" t="s">
        <v>115</v>
      </c>
      <c r="C68" s="30"/>
      <c r="D68" s="21" t="s">
        <v>116</v>
      </c>
      <c r="E68" s="21"/>
      <c r="F68" s="22">
        <v>2633</v>
      </c>
      <c r="G68" s="23"/>
    </row>
    <row r="69" spans="1:7" ht="33" customHeight="1">
      <c r="A69" s="15">
        <v>8</v>
      </c>
      <c r="B69" s="30" t="s">
        <v>117</v>
      </c>
      <c r="C69" s="30"/>
      <c r="D69" s="21" t="s">
        <v>118</v>
      </c>
      <c r="E69" s="21"/>
      <c r="F69" s="22">
        <v>6384.21</v>
      </c>
      <c r="G69" s="23"/>
    </row>
    <row r="70" spans="1:7" ht="31.5" customHeight="1">
      <c r="A70" s="15">
        <v>9</v>
      </c>
      <c r="B70" s="30" t="s">
        <v>119</v>
      </c>
      <c r="C70" s="30"/>
      <c r="D70" s="21" t="s">
        <v>120</v>
      </c>
      <c r="E70" s="21"/>
      <c r="F70" s="22">
        <v>3092.47</v>
      </c>
      <c r="G70" s="23"/>
    </row>
    <row r="71" spans="1:7" ht="30.75" customHeight="1">
      <c r="A71" s="15">
        <v>10</v>
      </c>
      <c r="B71" s="30" t="s">
        <v>121</v>
      </c>
      <c r="C71" s="30"/>
      <c r="D71" s="21" t="s">
        <v>120</v>
      </c>
      <c r="E71" s="21"/>
      <c r="F71" s="22">
        <v>2573.92</v>
      </c>
      <c r="G71" s="23"/>
    </row>
    <row r="72" spans="1:7" ht="31.5" customHeight="1">
      <c r="A72" s="15">
        <v>11</v>
      </c>
      <c r="B72" s="30" t="s">
        <v>122</v>
      </c>
      <c r="C72" s="30"/>
      <c r="D72" s="21" t="s">
        <v>123</v>
      </c>
      <c r="E72" s="21"/>
      <c r="F72" s="22">
        <v>4249.91</v>
      </c>
      <c r="G72" s="23"/>
    </row>
    <row r="73" spans="1:7">
      <c r="A73" s="15">
        <v>12</v>
      </c>
      <c r="B73" s="30" t="s">
        <v>127</v>
      </c>
      <c r="C73" s="30"/>
      <c r="D73" s="21" t="s">
        <v>123</v>
      </c>
      <c r="E73" s="21"/>
      <c r="F73" s="22">
        <v>1651.65</v>
      </c>
      <c r="G73" s="23"/>
    </row>
    <row r="74" spans="1:7" ht="19.5" customHeight="1">
      <c r="A74" s="15">
        <v>13</v>
      </c>
      <c r="B74" s="30" t="s">
        <v>130</v>
      </c>
      <c r="C74" s="30"/>
      <c r="D74" s="21" t="s">
        <v>131</v>
      </c>
      <c r="E74" s="21"/>
      <c r="F74" s="22">
        <v>3205.61</v>
      </c>
      <c r="G74" s="23"/>
    </row>
    <row r="75" spans="1:7" ht="33.75" customHeight="1">
      <c r="A75" s="15">
        <v>14</v>
      </c>
      <c r="B75" s="30" t="s">
        <v>132</v>
      </c>
      <c r="C75" s="30"/>
      <c r="D75" s="21" t="s">
        <v>133</v>
      </c>
      <c r="E75" s="21"/>
      <c r="F75" s="22">
        <v>680</v>
      </c>
      <c r="G75" s="23"/>
    </row>
    <row r="76" spans="1:7" ht="50.25" customHeight="1">
      <c r="A76" s="9"/>
      <c r="B76" s="33" t="s">
        <v>70</v>
      </c>
      <c r="C76" s="34"/>
      <c r="D76" s="24"/>
      <c r="E76" s="25"/>
      <c r="F76" s="35">
        <f>SUM(F62:G75)</f>
        <v>47389.590000000004</v>
      </c>
      <c r="G76" s="25"/>
    </row>
    <row r="78" spans="1:7">
      <c r="A78" s="1" t="s">
        <v>27</v>
      </c>
      <c r="D78" s="7">
        <f>3.4*H4*C6</f>
        <v>49922.87999999999</v>
      </c>
      <c r="E78" s="1" t="s">
        <v>28</v>
      </c>
    </row>
    <row r="79" spans="1:7">
      <c r="A79" s="1" t="s">
        <v>29</v>
      </c>
      <c r="D79" s="7">
        <f>F83*5.3%</f>
        <v>10118.02224</v>
      </c>
      <c r="E79" s="1" t="s">
        <v>28</v>
      </c>
    </row>
    <row r="81" spans="1:7">
      <c r="A81" s="1" t="s">
        <v>41</v>
      </c>
    </row>
    <row r="82" spans="1:7">
      <c r="A82" s="1" t="s">
        <v>128</v>
      </c>
    </row>
    <row r="83" spans="1:7">
      <c r="B83" s="1" t="s">
        <v>40</v>
      </c>
      <c r="F83" s="7">
        <f>100286.34+90619.74</f>
        <v>190906.08000000002</v>
      </c>
      <c r="G83" s="1" t="s">
        <v>28</v>
      </c>
    </row>
    <row r="85" spans="1:7">
      <c r="A85" s="1" t="s">
        <v>129</v>
      </c>
    </row>
    <row r="86" spans="1:7">
      <c r="B86" s="1" t="s">
        <v>39</v>
      </c>
      <c r="F86" s="7">
        <f>F57+F76+D78</f>
        <v>187773.21799999999</v>
      </c>
      <c r="G86" s="1" t="s">
        <v>28</v>
      </c>
    </row>
    <row r="88" spans="1:7" ht="30" customHeight="1">
      <c r="A88" s="1" t="s">
        <v>30</v>
      </c>
    </row>
    <row r="89" spans="1:7" ht="32.25" customHeight="1"/>
    <row r="90" spans="1:7" ht="28.5" customHeight="1">
      <c r="A90" s="8" t="s">
        <v>31</v>
      </c>
      <c r="B90" s="36" t="s">
        <v>32</v>
      </c>
      <c r="C90" s="36"/>
      <c r="D90" s="8" t="s">
        <v>33</v>
      </c>
      <c r="E90" s="36" t="s">
        <v>34</v>
      </c>
      <c r="F90" s="36"/>
      <c r="G90" s="8" t="s">
        <v>35</v>
      </c>
    </row>
    <row r="91" spans="1:7" ht="33.75" customHeight="1">
      <c r="A91" s="31" t="s">
        <v>36</v>
      </c>
      <c r="B91" s="32" t="s">
        <v>54</v>
      </c>
      <c r="C91" s="32"/>
      <c r="D91" s="10">
        <v>7</v>
      </c>
      <c r="E91" s="32" t="s">
        <v>56</v>
      </c>
      <c r="F91" s="32"/>
      <c r="G91" s="10">
        <v>7</v>
      </c>
    </row>
    <row r="92" spans="1:7" ht="43.5" customHeight="1">
      <c r="A92" s="31"/>
      <c r="B92" s="32" t="s">
        <v>42</v>
      </c>
      <c r="C92" s="32"/>
      <c r="D92" s="10">
        <v>2</v>
      </c>
      <c r="E92" s="32" t="s">
        <v>56</v>
      </c>
      <c r="F92" s="32"/>
      <c r="G92" s="10">
        <v>2</v>
      </c>
    </row>
    <row r="93" spans="1:7" ht="69" customHeight="1">
      <c r="A93" s="31"/>
      <c r="B93" s="32" t="s">
        <v>43</v>
      </c>
      <c r="C93" s="32"/>
      <c r="D93" s="10">
        <v>3</v>
      </c>
      <c r="E93" s="32" t="s">
        <v>56</v>
      </c>
      <c r="F93" s="32"/>
      <c r="G93" s="10">
        <v>3</v>
      </c>
    </row>
    <row r="94" spans="1:7" ht="37.5" customHeight="1">
      <c r="A94" s="10" t="s">
        <v>44</v>
      </c>
      <c r="B94" s="32" t="s">
        <v>45</v>
      </c>
      <c r="C94" s="32"/>
      <c r="D94" s="10"/>
      <c r="E94" s="32" t="s">
        <v>57</v>
      </c>
      <c r="F94" s="32"/>
      <c r="G94" s="10"/>
    </row>
    <row r="95" spans="1:7" ht="60" customHeight="1">
      <c r="A95" s="31" t="s">
        <v>46</v>
      </c>
      <c r="B95" s="32" t="s">
        <v>55</v>
      </c>
      <c r="C95" s="32"/>
      <c r="D95" s="10"/>
      <c r="E95" s="32" t="s">
        <v>58</v>
      </c>
      <c r="F95" s="32"/>
      <c r="G95" s="10"/>
    </row>
    <row r="96" spans="1:7" ht="33" customHeight="1">
      <c r="A96" s="31"/>
      <c r="B96" s="32" t="s">
        <v>47</v>
      </c>
      <c r="C96" s="32"/>
      <c r="D96" s="10"/>
      <c r="E96" s="32" t="s">
        <v>59</v>
      </c>
      <c r="F96" s="32"/>
      <c r="G96" s="10"/>
    </row>
    <row r="97" spans="1:7" ht="42.75" customHeight="1">
      <c r="A97" s="31"/>
      <c r="B97" s="32" t="s">
        <v>51</v>
      </c>
      <c r="C97" s="32"/>
      <c r="D97" s="10">
        <v>5</v>
      </c>
      <c r="E97" s="32" t="s">
        <v>60</v>
      </c>
      <c r="F97" s="32"/>
      <c r="G97" s="10">
        <v>5</v>
      </c>
    </row>
    <row r="98" spans="1:7" ht="36" customHeight="1">
      <c r="A98" s="31"/>
      <c r="B98" s="32" t="s">
        <v>52</v>
      </c>
      <c r="C98" s="32"/>
      <c r="D98" s="10"/>
      <c r="E98" s="32" t="s">
        <v>61</v>
      </c>
      <c r="F98" s="32"/>
      <c r="G98" s="10"/>
    </row>
    <row r="99" spans="1:7">
      <c r="A99" s="31"/>
      <c r="B99" s="32" t="s">
        <v>53</v>
      </c>
      <c r="C99" s="32"/>
      <c r="D99" s="10"/>
      <c r="E99" s="32" t="s">
        <v>62</v>
      </c>
      <c r="F99" s="32"/>
      <c r="G99" s="10"/>
    </row>
    <row r="100" spans="1:7">
      <c r="A100" s="31"/>
      <c r="B100" s="32" t="s">
        <v>48</v>
      </c>
      <c r="C100" s="32"/>
      <c r="D100" s="10"/>
      <c r="E100" s="32" t="s">
        <v>63</v>
      </c>
      <c r="F100" s="32"/>
      <c r="G100" s="10"/>
    </row>
    <row r="101" spans="1:7">
      <c r="A101" s="31"/>
      <c r="B101" s="32" t="s">
        <v>49</v>
      </c>
      <c r="C101" s="32"/>
      <c r="D101" s="10"/>
      <c r="E101" s="32" t="s">
        <v>58</v>
      </c>
      <c r="F101" s="32"/>
      <c r="G101" s="10"/>
    </row>
    <row r="102" spans="1:7">
      <c r="A102" s="31"/>
      <c r="B102" s="32" t="s">
        <v>50</v>
      </c>
      <c r="C102" s="32"/>
      <c r="D102" s="10">
        <v>1</v>
      </c>
      <c r="E102" s="32"/>
      <c r="F102" s="32"/>
      <c r="G102" s="10">
        <v>1</v>
      </c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5"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94:C94"/>
    <mergeCell ref="E94:F94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A91:A93"/>
    <mergeCell ref="B91:C91"/>
    <mergeCell ref="E91:F91"/>
    <mergeCell ref="B92:C92"/>
    <mergeCell ref="E92:F92"/>
    <mergeCell ref="B93:C93"/>
    <mergeCell ref="E93:F93"/>
    <mergeCell ref="B76:C76"/>
    <mergeCell ref="D76:E76"/>
    <mergeCell ref="F76:G76"/>
    <mergeCell ref="B90:C90"/>
    <mergeCell ref="E90:F90"/>
    <mergeCell ref="B70:C7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F65:G65"/>
    <mergeCell ref="F66:G66"/>
    <mergeCell ref="F67:G67"/>
    <mergeCell ref="F68:G68"/>
    <mergeCell ref="F69:G69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A1:G1"/>
    <mergeCell ref="A2:G2"/>
    <mergeCell ref="A3:G3"/>
    <mergeCell ref="A4:G4"/>
    <mergeCell ref="B48:C48"/>
    <mergeCell ref="D48:E48"/>
    <mergeCell ref="F48:G48"/>
    <mergeCell ref="D73:E73"/>
    <mergeCell ref="D74:E74"/>
    <mergeCell ref="F73:G73"/>
    <mergeCell ref="F74:G74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70:E70"/>
    <mergeCell ref="D71:E71"/>
    <mergeCell ref="D72:E72"/>
    <mergeCell ref="D75:E75"/>
    <mergeCell ref="F70:G70"/>
    <mergeCell ref="F71:G71"/>
    <mergeCell ref="F72:G72"/>
    <mergeCell ref="F75:G75"/>
    <mergeCell ref="A41:A42"/>
    <mergeCell ref="F41:F42"/>
    <mergeCell ref="G41:G42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D68:E68"/>
    <mergeCell ref="D69:E69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2015-03-04T10:45:26Z</dcterms:modified>
</cp:coreProperties>
</file>