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7" i="11"/>
  <c r="D63" s="1"/>
  <c r="E36"/>
  <c r="D36"/>
  <c r="B35"/>
  <c r="B34"/>
  <c r="B33"/>
  <c r="B32"/>
  <c r="B31"/>
  <c r="B30"/>
  <c r="B29"/>
  <c r="B28"/>
  <c r="C6"/>
  <c r="F48" s="1"/>
  <c r="D62" l="1"/>
  <c r="F46"/>
  <c r="F49"/>
  <c r="F44"/>
  <c r="F45"/>
  <c r="F60"/>
  <c r="F50" l="1"/>
  <c r="F70"/>
</calcChain>
</file>

<file path=xl/sharedStrings.xml><?xml version="1.0" encoding="utf-8"?>
<sst xmlns="http://schemas.openxmlformats.org/spreadsheetml/2006/main" count="127" uniqueCount="112">
  <si>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</si>
  <si>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</si>
  <si>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</si>
  <si>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</si>
  <si>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</si>
  <si>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</si>
  <si>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</si>
  <si>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</si>
  <si>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</si>
  <si>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</si>
  <si>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</si>
  <si>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</si>
  <si>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</si>
  <si>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</si>
  <si>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</si>
  <si>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</si>
  <si>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</si>
  <si>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</si>
  <si>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</si>
  <si>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</si>
  <si>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</si>
  <si>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</si>
  <si>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</si>
  <si>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</si>
  <si>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</si>
  <si>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</si>
  <si>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</si>
  <si>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</si>
  <si>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</si>
  <si>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</si>
  <si>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</si>
  <si>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</si>
  <si>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</si>
  <si>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</si>
  <si>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</si>
  <si>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</si>
  <si>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</si>
  <si>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</si>
  <si>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</si>
  <si>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</si>
  <si>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</si>
  <si>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</si>
  <si>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</si>
  <si>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</si>
  <si>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</si>
  <si>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</si>
  <si>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</si>
  <si>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</si>
  <si>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</si>
  <si>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</si>
  <si>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</si>
  <si>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</si>
  <si>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</si>
  <si>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</si>
  <si>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</si>
  <si>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</si>
  <si>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</si>
  <si>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</si>
  <si>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</si>
  <si>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</si>
  <si>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</si>
  <si>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</si>
  <si>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</si>
  <si>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</si>
  <si>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</si>
  <si>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</si>
  <si>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</si>
  <si>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</si>
  <si>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</si>
  <si>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</si>
  <si>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</si>
  <si>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18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</si>
  <si>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</si>
  <si>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</si>
  <si>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</si>
  <si>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</si>
  <si>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</si>
  <si>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</si>
  <si>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</si>
  <si>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</si>
  <si>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</si>
  <si>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</si>
  <si>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</si>
  <si>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</si>
  <si>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</si>
  <si>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</si>
  <si>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</si>
  <si>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</si>
  <si>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</si>
  <si>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 от 14.01.2009г.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</si>
  <si>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</si>
  <si>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</si>
  <si>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</si>
  <si>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</si>
  <si>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</si>
  <si>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</si>
  <si>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лежака отопления кв.4, установка спускника на чердаке</t>
  </si>
  <si>
    <t>Июнь</t>
  </si>
  <si>
    <t>Июль</t>
  </si>
  <si>
    <t>Замена лежака отполения в кв.4</t>
  </si>
  <si>
    <t>Ремонт лежака отопления в кв.5</t>
  </si>
  <si>
    <t>Замена лежака отопления кв.5</t>
  </si>
  <si>
    <t>Август</t>
  </si>
  <si>
    <t>Замена ввода ХВ кв.3</t>
  </si>
  <si>
    <t>Сентябрь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</si>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</sst>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76" workbookViewId="0">
      <selection activeCell="B74" sqref="B74:C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18" t="s">
        <v>0</v>
      </c>
      <c r="B1" s="18"/>
      <c r="C1" s="18"/>
      <c r="D1" s="18"/>
      <c r="E1" s="18"/>
      <c r="F1" s="18"/>
      <c r="G1" s="18"/>
    </row>
    <row r="2" spans="1:8">
      <c r="A2" s="18" t="s">
        <v>5</v>
      </c>
      <c r="B2" s="18"/>
      <c r="C2" s="18"/>
      <c r="D2" s="18"/>
      <c r="E2" s="18"/>
      <c r="F2" s="18"/>
      <c r="G2" s="18"/>
    </row>
    <row r="3" spans="1:8">
      <c r="A3" s="18" t="s">
        <v>71</v>
      </c>
      <c r="B3" s="18"/>
      <c r="C3" s="18"/>
      <c r="D3" s="18"/>
      <c r="E3" s="18"/>
      <c r="F3" s="18"/>
      <c r="G3" s="18"/>
    </row>
    <row r="4" spans="1:8">
      <c r="A4" s="18" t="s">
        <v>93</v>
      </c>
      <c r="B4" s="18"/>
      <c r="C4" s="18"/>
      <c r="D4" s="18"/>
      <c r="E4" s="18"/>
      <c r="F4" s="18"/>
      <c r="G4" s="18"/>
      <c r="H4" s="12">
        <v>12</v>
      </c>
    </row>
    <row r="5" spans="1:8" ht="11.25" customHeight="1"/>
    <row r="6" spans="1:8">
      <c r="A6" s="1" t="s">
        <v>6</v>
      </c>
      <c r="C6" s="3">
        <f>D7+D8</f>
        <v>349.6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349.6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1</v>
      </c>
    </row>
    <row r="10" spans="1:8">
      <c r="A10" s="1" t="s">
        <v>77</v>
      </c>
      <c r="C10" s="1">
        <v>8</v>
      </c>
    </row>
    <row r="11" spans="1:8">
      <c r="A11" s="1" t="s">
        <v>78</v>
      </c>
      <c r="C11" s="1">
        <v>8</v>
      </c>
    </row>
    <row r="12" spans="1:8">
      <c r="A12" s="1" t="s">
        <v>79</v>
      </c>
      <c r="B12" s="1">
        <v>463</v>
      </c>
      <c r="C12" s="1" t="s">
        <v>2</v>
      </c>
    </row>
    <row r="15" spans="1:8">
      <c r="A15" s="1" t="s">
        <v>80</v>
      </c>
    </row>
    <row r="16" spans="1:8" ht="31.5" customHeight="1">
      <c r="A16" s="25" t="s">
        <v>81</v>
      </c>
      <c r="B16" s="25"/>
      <c r="C16" s="25" t="s">
        <v>82</v>
      </c>
      <c r="D16" s="25"/>
      <c r="E16" s="25" t="s">
        <v>83</v>
      </c>
      <c r="F16" s="25"/>
    </row>
    <row r="17" spans="1:10">
      <c r="A17" s="14" t="s">
        <v>84</v>
      </c>
      <c r="B17" s="14"/>
      <c r="C17" s="24">
        <v>8</v>
      </c>
      <c r="D17" s="24"/>
      <c r="E17" s="24">
        <v>8</v>
      </c>
      <c r="F17" s="24"/>
    </row>
    <row r="18" spans="1:10">
      <c r="A18" s="14" t="s">
        <v>85</v>
      </c>
      <c r="B18" s="14"/>
      <c r="C18" s="24">
        <v>2</v>
      </c>
      <c r="D18" s="24"/>
      <c r="E18" s="24">
        <v>3</v>
      </c>
      <c r="F18" s="24"/>
    </row>
    <row r="20" spans="1:10">
      <c r="A20" s="1" t="s">
        <v>86</v>
      </c>
      <c r="C20" s="1" t="s">
        <v>89</v>
      </c>
    </row>
    <row r="22" spans="1:10">
      <c r="A22" s="1" t="s">
        <v>87</v>
      </c>
    </row>
    <row r="23" spans="1:10">
      <c r="B23" s="1" t="s">
        <v>105</v>
      </c>
      <c r="D23" s="1">
        <v>10.85</v>
      </c>
      <c r="E23" s="1" t="s">
        <v>88</v>
      </c>
    </row>
    <row r="24" spans="1:10">
      <c r="B24" s="1" t="s">
        <v>106</v>
      </c>
      <c r="D24" s="1">
        <v>8.99</v>
      </c>
      <c r="E24" s="1" t="s">
        <v>88</v>
      </c>
    </row>
    <row r="25" spans="1:10">
      <c r="B25" s="1" t="s">
        <v>107</v>
      </c>
      <c r="D25" s="1">
        <v>2.95</v>
      </c>
      <c r="E25" s="1" t="s">
        <v>88</v>
      </c>
    </row>
    <row r="26" spans="1:10" ht="25.5" customHeight="1">
      <c r="A26" s="1" t="s">
        <v>1</v>
      </c>
    </row>
    <row r="27" spans="1:10" ht="98.25" customHeight="1">
      <c r="A27" s="15" t="s">
        <v>3</v>
      </c>
      <c r="B27" s="16" t="s">
        <v>94</v>
      </c>
      <c r="C27" s="16" t="s">
        <v>95</v>
      </c>
      <c r="D27" s="15" t="s">
        <v>90</v>
      </c>
      <c r="E27" s="17" t="s">
        <v>4</v>
      </c>
      <c r="F27" s="38"/>
      <c r="G27" s="38"/>
      <c r="H27" s="2"/>
      <c r="I27" s="2"/>
      <c r="J27" s="2"/>
    </row>
    <row r="28" spans="1:10">
      <c r="A28" s="26" t="s">
        <v>37</v>
      </c>
      <c r="B28" s="5">
        <f>D28/C28</f>
        <v>6288.9999999999991</v>
      </c>
      <c r="C28" s="6">
        <v>2.95</v>
      </c>
      <c r="D28" s="6">
        <v>18552.55</v>
      </c>
      <c r="E28" s="6"/>
      <c r="F28" s="39"/>
      <c r="G28" s="39"/>
    </row>
    <row r="29" spans="1:10">
      <c r="A29" s="27"/>
      <c r="B29" s="5">
        <f>D29/C29</f>
        <v>6440</v>
      </c>
      <c r="C29" s="6">
        <v>3.07</v>
      </c>
      <c r="D29" s="6">
        <v>19770.8</v>
      </c>
      <c r="E29" s="6">
        <v>-349.98</v>
      </c>
      <c r="F29" s="39"/>
      <c r="G29" s="39"/>
    </row>
    <row r="30" spans="1:10">
      <c r="A30" s="26" t="s">
        <v>38</v>
      </c>
      <c r="B30" s="5">
        <f t="shared" ref="B30:B35" si="0">D30/C30</f>
        <v>27.757277676467847</v>
      </c>
      <c r="C30" s="6">
        <v>1502.54</v>
      </c>
      <c r="D30" s="6">
        <v>41706.42</v>
      </c>
      <c r="E30" s="6"/>
      <c r="F30" s="39"/>
      <c r="G30" s="39"/>
    </row>
    <row r="31" spans="1:10">
      <c r="A31" s="27"/>
      <c r="B31" s="5">
        <f t="shared" si="0"/>
        <v>19.366948926946137</v>
      </c>
      <c r="C31" s="6">
        <v>1577.74</v>
      </c>
      <c r="D31" s="6">
        <v>30556.01</v>
      </c>
      <c r="E31" s="6"/>
      <c r="F31" s="39"/>
      <c r="G31" s="39"/>
    </row>
    <row r="32" spans="1:10" ht="16.5" customHeight="1">
      <c r="A32" s="26" t="s">
        <v>91</v>
      </c>
      <c r="B32" s="5">
        <f t="shared" si="0"/>
        <v>516.79685610640877</v>
      </c>
      <c r="C32" s="6">
        <v>16.54</v>
      </c>
      <c r="D32" s="6">
        <v>8547.82</v>
      </c>
      <c r="E32" s="6"/>
      <c r="F32" s="39"/>
      <c r="G32" s="39"/>
    </row>
    <row r="33" spans="1:7">
      <c r="A33" s="27"/>
      <c r="B33" s="5">
        <f t="shared" si="0"/>
        <v>535.08760806916428</v>
      </c>
      <c r="C33" s="6">
        <v>17.350000000000001</v>
      </c>
      <c r="D33" s="6">
        <v>9283.77</v>
      </c>
      <c r="E33" s="6">
        <v>124.92</v>
      </c>
      <c r="F33" s="39"/>
      <c r="G33" s="39"/>
    </row>
    <row r="34" spans="1:7" ht="16.5" customHeight="1">
      <c r="A34" s="26" t="s">
        <v>92</v>
      </c>
      <c r="B34" s="5">
        <f t="shared" si="0"/>
        <v>516.79235382308843</v>
      </c>
      <c r="C34" s="6">
        <v>26.68</v>
      </c>
      <c r="D34" s="6">
        <v>13788.02</v>
      </c>
      <c r="E34" s="6"/>
      <c r="F34" s="39"/>
      <c r="G34" s="39"/>
    </row>
    <row r="35" spans="1:7">
      <c r="A35" s="27"/>
      <c r="B35" s="5">
        <f t="shared" si="0"/>
        <v>535.09032983508246</v>
      </c>
      <c r="C35" s="6">
        <v>26.68</v>
      </c>
      <c r="D35" s="6">
        <v>14276.21</v>
      </c>
      <c r="E35" s="6">
        <v>192.1</v>
      </c>
      <c r="F35" s="39"/>
      <c r="G35" s="39"/>
    </row>
    <row r="36" spans="1:7">
      <c r="A36" s="4" t="s">
        <v>68</v>
      </c>
      <c r="B36" s="5"/>
      <c r="C36" s="6"/>
      <c r="D36" s="6">
        <f>SUM(D28:D35)</f>
        <v>156481.59999999998</v>
      </c>
      <c r="E36" s="6">
        <f>SUM(E28:E35)</f>
        <v>-32.960000000000008</v>
      </c>
      <c r="F36" s="40"/>
      <c r="G36" s="40"/>
    </row>
    <row r="37" spans="1:7" ht="6" customHeight="1"/>
    <row r="39" spans="1:7">
      <c r="A39" s="1" t="s">
        <v>7</v>
      </c>
    </row>
    <row r="40" spans="1:7" ht="13.5" customHeight="1"/>
    <row r="41" spans="1:7" ht="64.5" customHeight="1">
      <c r="A41" s="9" t="s">
        <v>8</v>
      </c>
      <c r="B41" s="19" t="s">
        <v>9</v>
      </c>
      <c r="C41" s="20"/>
      <c r="D41" s="19" t="s">
        <v>10</v>
      </c>
      <c r="E41" s="20"/>
      <c r="F41" s="19" t="s">
        <v>11</v>
      </c>
      <c r="G41" s="20"/>
    </row>
    <row r="42" spans="1:7" ht="44.25" customHeight="1">
      <c r="A42" s="9">
        <v>1</v>
      </c>
      <c r="B42" s="21" t="s">
        <v>110</v>
      </c>
      <c r="C42" s="21"/>
      <c r="D42" s="22" t="s">
        <v>12</v>
      </c>
      <c r="E42" s="22"/>
      <c r="F42" s="23"/>
      <c r="G42" s="23"/>
    </row>
    <row r="43" spans="1:7" ht="31.5" customHeight="1">
      <c r="A43" s="9">
        <v>2</v>
      </c>
      <c r="B43" s="21" t="s">
        <v>13</v>
      </c>
      <c r="C43" s="21"/>
      <c r="D43" s="22" t="s">
        <v>12</v>
      </c>
      <c r="E43" s="22"/>
      <c r="F43" s="23"/>
      <c r="G43" s="23"/>
    </row>
    <row r="44" spans="1:7">
      <c r="A44" s="13">
        <v>3</v>
      </c>
      <c r="B44" s="21" t="s">
        <v>14</v>
      </c>
      <c r="C44" s="21"/>
      <c r="D44" s="22" t="s">
        <v>15</v>
      </c>
      <c r="E44" s="22"/>
      <c r="F44" s="23">
        <f>0.16*H4*C6</f>
        <v>671.23199999999997</v>
      </c>
      <c r="G44" s="23"/>
    </row>
    <row r="45" spans="1:7" ht="71.25" customHeight="1">
      <c r="A45" s="13">
        <v>4</v>
      </c>
      <c r="B45" s="21" t="s">
        <v>16</v>
      </c>
      <c r="C45" s="21"/>
      <c r="D45" s="19" t="s">
        <v>111</v>
      </c>
      <c r="E45" s="20"/>
      <c r="F45" s="23">
        <f>0.84*H4*C6</f>
        <v>3523.9680000000003</v>
      </c>
      <c r="G45" s="23"/>
    </row>
    <row r="46" spans="1:7" ht="61.5" customHeight="1">
      <c r="A46" s="13">
        <v>5</v>
      </c>
      <c r="B46" s="21" t="s">
        <v>17</v>
      </c>
      <c r="C46" s="21"/>
      <c r="D46" s="22" t="s">
        <v>18</v>
      </c>
      <c r="E46" s="22"/>
      <c r="F46" s="23">
        <f>1.11*H4*C6</f>
        <v>4656.6720000000005</v>
      </c>
      <c r="G46" s="23"/>
    </row>
    <row r="47" spans="1:7" ht="29.25" customHeight="1">
      <c r="A47" s="13">
        <v>6</v>
      </c>
      <c r="B47" s="21" t="s">
        <v>19</v>
      </c>
      <c r="C47" s="21"/>
      <c r="D47" s="22" t="s">
        <v>64</v>
      </c>
      <c r="E47" s="22"/>
      <c r="F47" s="23"/>
      <c r="G47" s="23"/>
    </row>
    <row r="48" spans="1:7" ht="29.25" customHeight="1">
      <c r="A48" s="13">
        <v>7</v>
      </c>
      <c r="B48" s="21" t="s">
        <v>20</v>
      </c>
      <c r="C48" s="21"/>
      <c r="D48" s="19" t="s">
        <v>64</v>
      </c>
      <c r="E48" s="20"/>
      <c r="F48" s="23">
        <f>2.35*7*C6</f>
        <v>5750.92</v>
      </c>
      <c r="G48" s="23"/>
    </row>
    <row r="49" spans="1:7" ht="45.75" customHeight="1">
      <c r="A49" s="13">
        <v>8</v>
      </c>
      <c r="B49" s="21" t="s">
        <v>21</v>
      </c>
      <c r="C49" s="21"/>
      <c r="D49" s="19" t="s">
        <v>72</v>
      </c>
      <c r="E49" s="20"/>
      <c r="F49" s="23">
        <f>0.28*H4*C6</f>
        <v>1174.6560000000002</v>
      </c>
      <c r="G49" s="23"/>
    </row>
    <row r="50" spans="1:7" ht="31.5" customHeight="1">
      <c r="A50" s="9"/>
      <c r="B50" s="21" t="s">
        <v>22</v>
      </c>
      <c r="C50" s="21"/>
      <c r="D50" s="22"/>
      <c r="E50" s="22"/>
      <c r="F50" s="23">
        <f>SUM(F42:G49)</f>
        <v>15777.448000000002</v>
      </c>
      <c r="G50" s="23"/>
    </row>
    <row r="52" spans="1:7">
      <c r="A52" s="1" t="s">
        <v>23</v>
      </c>
    </row>
    <row r="54" spans="1:7" ht="47.25" customHeight="1">
      <c r="A54" s="9" t="s">
        <v>8</v>
      </c>
      <c r="B54" s="22" t="s">
        <v>24</v>
      </c>
      <c r="C54" s="22"/>
      <c r="D54" s="19" t="s">
        <v>25</v>
      </c>
      <c r="E54" s="20"/>
      <c r="F54" s="19" t="s">
        <v>26</v>
      </c>
      <c r="G54" s="20"/>
    </row>
    <row r="55" spans="1:7" ht="49.5" customHeight="1">
      <c r="A55" s="9">
        <v>1</v>
      </c>
      <c r="B55" s="31" t="s">
        <v>96</v>
      </c>
      <c r="C55" s="31"/>
      <c r="D55" s="28" t="s">
        <v>97</v>
      </c>
      <c r="E55" s="28"/>
      <c r="F55" s="29">
        <v>4326.43</v>
      </c>
      <c r="G55" s="30"/>
    </row>
    <row r="56" spans="1:7" ht="33.75" customHeight="1">
      <c r="A56" s="9">
        <v>2</v>
      </c>
      <c r="B56" s="31" t="s">
        <v>99</v>
      </c>
      <c r="C56" s="31"/>
      <c r="D56" s="28" t="s">
        <v>98</v>
      </c>
      <c r="E56" s="28"/>
      <c r="F56" s="29">
        <v>986.36</v>
      </c>
      <c r="G56" s="30"/>
    </row>
    <row r="57" spans="1:7" ht="33.75" customHeight="1">
      <c r="A57" s="11">
        <v>3</v>
      </c>
      <c r="B57" s="31" t="s">
        <v>100</v>
      </c>
      <c r="C57" s="31"/>
      <c r="D57" s="28" t="s">
        <v>98</v>
      </c>
      <c r="E57" s="28"/>
      <c r="F57" s="29">
        <v>4559.34</v>
      </c>
      <c r="G57" s="30"/>
    </row>
    <row r="58" spans="1:7" ht="31.5" customHeight="1">
      <c r="A58" s="11">
        <v>4</v>
      </c>
      <c r="B58" s="31" t="s">
        <v>101</v>
      </c>
      <c r="C58" s="31"/>
      <c r="D58" s="28" t="s">
        <v>102</v>
      </c>
      <c r="E58" s="28"/>
      <c r="F58" s="29">
        <v>1447.59</v>
      </c>
      <c r="G58" s="30"/>
    </row>
    <row r="59" spans="1:7">
      <c r="A59" s="11">
        <v>5</v>
      </c>
      <c r="B59" s="31" t="s">
        <v>103</v>
      </c>
      <c r="C59" s="31"/>
      <c r="D59" s="28" t="s">
        <v>104</v>
      </c>
      <c r="E59" s="28"/>
      <c r="F59" s="29">
        <v>4245.12</v>
      </c>
      <c r="G59" s="30"/>
    </row>
    <row r="60" spans="1:7" ht="45" customHeight="1">
      <c r="A60" s="9"/>
      <c r="B60" s="36" t="s">
        <v>70</v>
      </c>
      <c r="C60" s="37"/>
      <c r="D60" s="19"/>
      <c r="E60" s="20"/>
      <c r="F60" s="34">
        <f>SUM(F55:G59)</f>
        <v>15564.84</v>
      </c>
      <c r="G60" s="20"/>
    </row>
    <row r="62" spans="1:7">
      <c r="A62" s="1" t="s">
        <v>27</v>
      </c>
      <c r="D62" s="7">
        <f>3.4*H4*C6</f>
        <v>14263.68</v>
      </c>
      <c r="E62" s="1" t="s">
        <v>28</v>
      </c>
    </row>
    <row r="63" spans="1:7">
      <c r="A63" s="1" t="s">
        <v>29</v>
      </c>
      <c r="D63" s="7">
        <f>F67*5.3%</f>
        <v>2240.1345700000002</v>
      </c>
      <c r="E63" s="1" t="s">
        <v>28</v>
      </c>
    </row>
    <row r="65" spans="1:7">
      <c r="A65" s="1" t="s">
        <v>41</v>
      </c>
    </row>
    <row r="66" spans="1:7">
      <c r="A66" s="1" t="s">
        <v>108</v>
      </c>
    </row>
    <row r="67" spans="1:7">
      <c r="B67" s="1" t="s">
        <v>40</v>
      </c>
      <c r="F67" s="7">
        <f>22759.02+19507.67</f>
        <v>42266.69</v>
      </c>
      <c r="G67" s="1" t="s">
        <v>28</v>
      </c>
    </row>
    <row r="69" spans="1:7">
      <c r="A69" s="1" t="s">
        <v>109</v>
      </c>
    </row>
    <row r="70" spans="1:7">
      <c r="B70" s="1" t="s">
        <v>39</v>
      </c>
      <c r="F70" s="7">
        <f>F50+F60+D62</f>
        <v>45605.968000000001</v>
      </c>
      <c r="G70" s="1" t="s">
        <v>28</v>
      </c>
    </row>
    <row r="72" spans="1:7" ht="30" customHeight="1">
      <c r="A72" s="1" t="s">
        <v>30</v>
      </c>
    </row>
    <row r="73" spans="1:7" ht="32.25" customHeight="1"/>
    <row r="74" spans="1:7" ht="28.5" customHeight="1">
      <c r="A74" s="8" t="s">
        <v>31</v>
      </c>
      <c r="B74" s="35" t="s">
        <v>32</v>
      </c>
      <c r="C74" s="35"/>
      <c r="D74" s="8" t="s">
        <v>33</v>
      </c>
      <c r="E74" s="35" t="s">
        <v>34</v>
      </c>
      <c r="F74" s="35"/>
      <c r="G74" s="8" t="s">
        <v>35</v>
      </c>
    </row>
    <row r="75" spans="1:7" ht="33.75" customHeight="1">
      <c r="A75" s="32" t="s">
        <v>36</v>
      </c>
      <c r="B75" s="33" t="s">
        <v>54</v>
      </c>
      <c r="C75" s="33"/>
      <c r="D75" s="10">
        <v>1</v>
      </c>
      <c r="E75" s="33" t="s">
        <v>56</v>
      </c>
      <c r="F75" s="33"/>
      <c r="G75" s="10">
        <v>1</v>
      </c>
    </row>
    <row r="76" spans="1:7" ht="43.5" customHeight="1">
      <c r="A76" s="32"/>
      <c r="B76" s="33" t="s">
        <v>42</v>
      </c>
      <c r="C76" s="33"/>
      <c r="D76" s="10">
        <v>2</v>
      </c>
      <c r="E76" s="33" t="s">
        <v>56</v>
      </c>
      <c r="F76" s="33"/>
      <c r="G76" s="10">
        <v>2</v>
      </c>
    </row>
    <row r="77" spans="1:7" ht="69" customHeight="1">
      <c r="A77" s="32"/>
      <c r="B77" s="33" t="s">
        <v>43</v>
      </c>
      <c r="C77" s="33"/>
      <c r="D77" s="10"/>
      <c r="E77" s="33" t="s">
        <v>56</v>
      </c>
      <c r="F77" s="33"/>
      <c r="G77" s="10"/>
    </row>
    <row r="78" spans="1:7" ht="37.5" customHeight="1">
      <c r="A78" s="10" t="s">
        <v>44</v>
      </c>
      <c r="B78" s="33" t="s">
        <v>45</v>
      </c>
      <c r="C78" s="33"/>
      <c r="D78" s="10"/>
      <c r="E78" s="33" t="s">
        <v>57</v>
      </c>
      <c r="F78" s="33"/>
      <c r="G78" s="10"/>
    </row>
    <row r="79" spans="1:7" ht="60" customHeight="1">
      <c r="A79" s="32" t="s">
        <v>46</v>
      </c>
      <c r="B79" s="33" t="s">
        <v>55</v>
      </c>
      <c r="C79" s="33"/>
      <c r="D79" s="10">
        <v>1</v>
      </c>
      <c r="E79" s="33" t="s">
        <v>58</v>
      </c>
      <c r="F79" s="33"/>
      <c r="G79" s="10">
        <v>1</v>
      </c>
    </row>
    <row r="80" spans="1:7" ht="33" customHeight="1">
      <c r="A80" s="32"/>
      <c r="B80" s="33" t="s">
        <v>47</v>
      </c>
      <c r="C80" s="33"/>
      <c r="D80" s="10">
        <v>3</v>
      </c>
      <c r="E80" s="33" t="s">
        <v>59</v>
      </c>
      <c r="F80" s="33"/>
      <c r="G80" s="10">
        <v>3</v>
      </c>
    </row>
    <row r="81" spans="1:7" ht="42.75" customHeight="1">
      <c r="A81" s="32"/>
      <c r="B81" s="33" t="s">
        <v>51</v>
      </c>
      <c r="C81" s="33"/>
      <c r="D81" s="10">
        <v>1</v>
      </c>
      <c r="E81" s="33" t="s">
        <v>60</v>
      </c>
      <c r="F81" s="33"/>
      <c r="G81" s="10">
        <v>1</v>
      </c>
    </row>
    <row r="82" spans="1:7" ht="36" customHeight="1">
      <c r="A82" s="32"/>
      <c r="B82" s="33" t="s">
        <v>52</v>
      </c>
      <c r="C82" s="33"/>
      <c r="D82" s="10"/>
      <c r="E82" s="33" t="s">
        <v>61</v>
      </c>
      <c r="F82" s="33"/>
      <c r="G82" s="10"/>
    </row>
    <row r="83" spans="1:7">
      <c r="A83" s="32"/>
      <c r="B83" s="33" t="s">
        <v>53</v>
      </c>
      <c r="C83" s="33"/>
      <c r="D83" s="10"/>
      <c r="E83" s="33" t="s">
        <v>62</v>
      </c>
      <c r="F83" s="33"/>
      <c r="G83" s="10"/>
    </row>
    <row r="84" spans="1:7">
      <c r="A84" s="32"/>
      <c r="B84" s="33" t="s">
        <v>48</v>
      </c>
      <c r="C84" s="33"/>
      <c r="D84" s="10"/>
      <c r="E84" s="33" t="s">
        <v>63</v>
      </c>
      <c r="F84" s="33"/>
      <c r="G84" s="10"/>
    </row>
    <row r="85" spans="1:7">
      <c r="A85" s="32"/>
      <c r="B85" s="33" t="s">
        <v>49</v>
      </c>
      <c r="C85" s="33"/>
      <c r="D85" s="10"/>
      <c r="E85" s="33" t="s">
        <v>58</v>
      </c>
      <c r="F85" s="33"/>
      <c r="G85" s="10"/>
    </row>
    <row r="86" spans="1:7">
      <c r="A86" s="32"/>
      <c r="B86" s="33" t="s">
        <v>50</v>
      </c>
      <c r="C86" s="33"/>
      <c r="D86" s="10">
        <v>3</v>
      </c>
      <c r="E86" s="33"/>
      <c r="F86" s="33"/>
      <c r="G86" s="10">
        <v>3</v>
      </c>
    </row>
    <row r="89" spans="1:7">
      <c r="A89" s="1" t="s">
        <v>66</v>
      </c>
      <c r="F89" s="1" t="s">
        <v>65</v>
      </c>
    </row>
    <row r="91" spans="1:7">
      <c r="A91" s="1" t="s">
        <v>69</v>
      </c>
      <c r="F91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2">
    <mergeCell ref="A34:A35"/>
    <mergeCell ref="F34:F35"/>
    <mergeCell ref="G34:G35"/>
    <mergeCell ref="F28:F29"/>
    <mergeCell ref="G28:G29"/>
    <mergeCell ref="A30:A31"/>
    <mergeCell ref="F30:F31"/>
    <mergeCell ref="G30:G31"/>
    <mergeCell ref="A32:A33"/>
    <mergeCell ref="F32:F33"/>
    <mergeCell ref="G32:G33"/>
    <mergeCell ref="B58:C58"/>
    <mergeCell ref="B59:C59"/>
    <mergeCell ref="B78:C78"/>
    <mergeCell ref="E78:F78"/>
    <mergeCell ref="F60:G60"/>
    <mergeCell ref="B74:C74"/>
    <mergeCell ref="E74:F74"/>
    <mergeCell ref="A75:A77"/>
    <mergeCell ref="B75:C75"/>
    <mergeCell ref="E75:F75"/>
    <mergeCell ref="B76:C76"/>
    <mergeCell ref="E76:F76"/>
    <mergeCell ref="B77:C77"/>
    <mergeCell ref="E77:F77"/>
    <mergeCell ref="B60:C60"/>
    <mergeCell ref="D60:E60"/>
    <mergeCell ref="F58:G58"/>
    <mergeCell ref="F59:G59"/>
    <mergeCell ref="D58:E58"/>
    <mergeCell ref="D59:E59"/>
    <mergeCell ref="A79:A86"/>
    <mergeCell ref="B79:C79"/>
    <mergeCell ref="E79:F79"/>
    <mergeCell ref="B80:C80"/>
    <mergeCell ref="E80:F80"/>
    <mergeCell ref="B81:C81"/>
    <mergeCell ref="E81:F81"/>
    <mergeCell ref="B85:C85"/>
    <mergeCell ref="E85:F85"/>
    <mergeCell ref="B86:C86"/>
    <mergeCell ref="E86:F86"/>
    <mergeCell ref="B82:C82"/>
    <mergeCell ref="E82:F82"/>
    <mergeCell ref="B83:C83"/>
    <mergeCell ref="E83:F83"/>
    <mergeCell ref="B84:C84"/>
    <mergeCell ref="E84:F84"/>
    <mergeCell ref="D50:E50"/>
    <mergeCell ref="F50:G50"/>
    <mergeCell ref="D55:E55"/>
    <mergeCell ref="D56:E56"/>
    <mergeCell ref="D57:E57"/>
    <mergeCell ref="F55:G55"/>
    <mergeCell ref="F56:G56"/>
    <mergeCell ref="F57:G57"/>
    <mergeCell ref="B54:C54"/>
    <mergeCell ref="D54:E54"/>
    <mergeCell ref="F54:G54"/>
    <mergeCell ref="B55:C55"/>
    <mergeCell ref="B56:C56"/>
    <mergeCell ref="B57:C57"/>
    <mergeCell ref="B50:C50"/>
    <mergeCell ref="F48:G48"/>
    <mergeCell ref="B45:C45"/>
    <mergeCell ref="D45:E45"/>
    <mergeCell ref="F45:G45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A1:G1"/>
    <mergeCell ref="A2:G2"/>
    <mergeCell ref="A3:G3"/>
    <mergeCell ref="A4:G4"/>
    <mergeCell ref="B41:C41"/>
    <mergeCell ref="D41:E41"/>
    <mergeCell ref="F41:G4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C17:D17"/>
    <mergeCell ref="E17:F17"/>
    <mergeCell ref="C18:D18"/>
    <mergeCell ref="E18:F18"/>
    <mergeCell ref="A16:B16"/>
    <mergeCell ref="C16:D16"/>
    <mergeCell ref="E16:F16"/>
    <mergeCell ref="A28:A2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2015-03-04T10:57:43Z</dcterms:modified>
</cp:coreProperties>
</file>