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13" i="11"/>
  <c r="D109" s="1"/>
  <c r="E43"/>
  <c r="D43"/>
  <c r="B42"/>
  <c r="B41"/>
  <c r="B40"/>
  <c r="B39"/>
  <c r="B38"/>
  <c r="B37"/>
  <c r="B36"/>
  <c r="B35"/>
  <c r="C6"/>
  <c r="F55" s="1"/>
  <c r="D108" l="1"/>
  <c r="F50"/>
  <c r="F53"/>
  <c r="F56"/>
  <c r="F49"/>
  <c r="F52"/>
  <c r="F51"/>
  <c r="F106"/>
  <c r="F57" l="1"/>
  <c r="F116" s="1"/>
</calcChain>
</file>

<file path=xl/sharedStrings.xml><?xml version="1.0" encoding="utf-8"?>
<sst xmlns="http://schemas.openxmlformats.org/spreadsheetml/2006/main" count="218" uniqueCount="169">
  <si>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</si>
  <si>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</si>
  <si>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</si>
  <si>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</si>
  <si>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</si>
  <si>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</si>
  <si>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</si>
  <si>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</si>
  <si>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</si>
  <si>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</si>
  <si>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</si>
  <si>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</si>
  <si>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</si>
  <si>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</si>
  <si>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</si>
  <si>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</si>
  <si>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</si>
  <si>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</si>
  <si>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</si>
  <si>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</si>
  <si>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</si>
  <si>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</si>
  <si>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</si>
  <si>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</si>
  <si>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</si>
  <si>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</si>
  <si>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</si>
  <si>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</si>
  <si>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</si>
  <si>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</si>
  <si>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</si>
  <si>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</si>
  <si>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</si>
  <si>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</si>
  <si>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</si>
  <si>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</si>
  <si>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</si>
  <si>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</si>
  <si>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</si>
  <si>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</si>
  <si>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</si>
  <si>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</si>
  <si>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</si>
  <si>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</si>
  <si>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</si>
  <si>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</si>
  <si>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</si>
  <si>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</si>
  <si>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</si>
  <si>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</si>
  <si>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</si>
  <si>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</si>
  <si>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</si>
  <si>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</si>
  <si>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</si>
  <si>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</si>
  <si>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</si>
  <si>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</si>
  <si>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</si>
  <si>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</si>
  <si>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</si>
  <si>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</si>
  <si>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</si>
  <si>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</si>
  <si>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</si>
  <si>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</si>
  <si>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</si>
  <si>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</si>
  <si>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</si>
  <si>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</si>
  <si>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</si>
  <si>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6  по улице Гаврилова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</si>
  <si>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</si>
  <si>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</si>
  <si>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</si>
  <si>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</si>
  <si>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</si>
  <si>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</si>
  <si>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</si>
  <si>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</si>
  <si>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</si>
  <si>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</si>
  <si>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</si>
  <si>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</si>
  <si>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</si>
  <si>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</si>
  <si>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</si>
  <si>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</si>
  <si>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</si>
  <si>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</si>
  <si>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</si>
  <si>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</si>
  <si>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</si>
  <si>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</si>
  <si>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</si>
  <si>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</si>
  <si>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</si>
  <si>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</si>
  <si>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309 от 20.12.08г.</t>
  </si>
  <si>
    <t>01.10.2008г.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</si>
  <si>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</si>
  <si>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</si>
  <si>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</si>
  <si>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</si>
  <si>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</si>
  <si>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Наладка с/отопления в подвале</t>
  </si>
  <si>
    <t>Январь</t>
  </si>
  <si>
    <t>Ограждение участков схода снега с крыш</t>
  </si>
  <si>
    <t>Февраль</t>
  </si>
  <si>
    <t>кв.92 ремонт подводки отопления</t>
  </si>
  <si>
    <t>Март</t>
  </si>
  <si>
    <t>кв.95 наладка с/отопления</t>
  </si>
  <si>
    <t>Ремонт освещения площадок</t>
  </si>
  <si>
    <t xml:space="preserve">Ремонт эл.сборки 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</si>
  <si>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</si>
  <si>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</si>
  <si>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стояка отопления в подвале с выходом в кв.37</t>
  </si>
  <si>
    <t>Апрель</t>
  </si>
  <si>
    <t>Ремонт стояка отопления в подвале</t>
  </si>
  <si>
    <t>Закрытие затворов, открытие дренажей</t>
  </si>
  <si>
    <t>Май</t>
  </si>
  <si>
    <t>Прочистка фильтров отопления в подвале</t>
  </si>
  <si>
    <t>Июнь</t>
  </si>
  <si>
    <t>Замена участка стояка канализации кв.49</t>
  </si>
  <si>
    <t>Замена участка стояка ХВ в подвале</t>
  </si>
  <si>
    <t>Ремонт эл.проводки, ремонт освещения площадок</t>
  </si>
  <si>
    <t>Установка досок объявлений</t>
  </si>
  <si>
    <t>Июль</t>
  </si>
  <si>
    <t>Август</t>
  </si>
  <si>
    <t>Перекладка дымовых труб кв.63</t>
  </si>
  <si>
    <t>Замена стояка канализации кв.35</t>
  </si>
  <si>
    <t>Замена стояка отопления кв.4</t>
  </si>
  <si>
    <t>Ремонт кровли</t>
  </si>
  <si>
    <t>Сентябрь</t>
  </si>
  <si>
    <t>Заполнение системы отопления</t>
  </si>
  <si>
    <t>Замена стояка отопления кв.74</t>
  </si>
  <si>
    <t>Замена участка подводки к радиатору отопления кв.92</t>
  </si>
  <si>
    <t>Замена участка стояка ХВ кв.99</t>
  </si>
  <si>
    <t>Ремонт освещения подвала</t>
  </si>
  <si>
    <t>Октябрь</t>
  </si>
  <si>
    <t>Устройство бетонной стяжки на площадках входа в подъездах №3,4</t>
  </si>
  <si>
    <t>Ремонт потолка, стен кв.78</t>
  </si>
  <si>
    <t>Наладка системы отопления кв.32</t>
  </si>
  <si>
    <t>Замена стояка отопления кв.35</t>
  </si>
  <si>
    <t xml:space="preserve">Замена стояка отопления в кв.81 до лежака в подвале 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</si>
  <si>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</si>
  <si>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</si>
  <si>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</si>
  <si>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</si>
  <si>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</si>
  <si>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Установка замка</t>
  </si>
  <si>
    <t>Ноябрь</t>
  </si>
  <si>
    <t>Замена участка стояка отопления кв.34</t>
  </si>
  <si>
    <t>Замена подводки отопления кв.35</t>
  </si>
  <si>
    <t>Замена участка стояка ХВ кв.49</t>
  </si>
  <si>
    <t>Замена стояка отопления кв.80</t>
  </si>
  <si>
    <t>Наладка системы отопления кв.81</t>
  </si>
  <si>
    <t>Замена части стояка отопления кв.84 установка перемычки</t>
  </si>
  <si>
    <t>Наладка системы отопления кв.84</t>
  </si>
  <si>
    <t>Переврезка стояка отопления в подвале с выходом в кв.84,100, наладка системы отопления, промывка лежака отопления в подвале</t>
  </si>
  <si>
    <t>Замена стояка канализации кв.30</t>
  </si>
  <si>
    <t>Декабрь</t>
  </si>
  <si>
    <t>Наладка системы отопления, кв.63</t>
  </si>
  <si>
    <t>Наладка системы отопления кв.71, замена шарового крана в подвале</t>
  </si>
  <si>
    <t>Ремонт стояка отопления из подвала в кв.84</t>
  </si>
  <si>
    <t>Монтаж отопительного прибора на лестничной площадке, замена подводки из подвала на лестничную площадку</t>
  </si>
  <si>
    <t>Ремонт щита этажного, замена автоматов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</si>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</sst>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topLeftCell="A109" workbookViewId="0">
      <selection activeCell="J120" sqref="J12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1" t="s">
        <v>0</v>
      </c>
      <c r="B1" s="31"/>
      <c r="C1" s="31"/>
      <c r="D1" s="31"/>
      <c r="E1" s="31"/>
      <c r="F1" s="31"/>
      <c r="G1" s="31"/>
    </row>
    <row r="2" spans="1:8">
      <c r="A2" s="31" t="s">
        <v>5</v>
      </c>
      <c r="B2" s="31"/>
      <c r="C2" s="31"/>
      <c r="D2" s="31"/>
      <c r="E2" s="31"/>
      <c r="F2" s="31"/>
      <c r="G2" s="31"/>
    </row>
    <row r="3" spans="1:8">
      <c r="A3" s="31" t="s">
        <v>71</v>
      </c>
      <c r="B3" s="31"/>
      <c r="C3" s="31"/>
      <c r="D3" s="31"/>
      <c r="E3" s="31"/>
      <c r="F3" s="31"/>
      <c r="G3" s="31"/>
    </row>
    <row r="4" spans="1:8">
      <c r="A4" s="31" t="s">
        <v>104</v>
      </c>
      <c r="B4" s="31"/>
      <c r="C4" s="31"/>
      <c r="D4" s="31"/>
      <c r="E4" s="31"/>
      <c r="F4" s="31"/>
      <c r="G4" s="31"/>
      <c r="H4" s="11">
        <v>12</v>
      </c>
    </row>
    <row r="5" spans="1:8" ht="11.25" customHeight="1"/>
    <row r="6" spans="1:8">
      <c r="A6" s="1" t="s">
        <v>6</v>
      </c>
      <c r="C6" s="2">
        <f>D7+D8</f>
        <v>4440.3</v>
      </c>
      <c r="D6" s="1" t="s">
        <v>2</v>
      </c>
    </row>
    <row r="7" spans="1:8">
      <c r="A7" s="1" t="s">
        <v>73</v>
      </c>
      <c r="B7" s="1" t="s">
        <v>74</v>
      </c>
      <c r="C7" s="2"/>
      <c r="D7" s="1">
        <v>4440.3</v>
      </c>
      <c r="E7" s="1" t="s">
        <v>2</v>
      </c>
    </row>
    <row r="8" spans="1:8">
      <c r="B8" s="1" t="s">
        <v>75</v>
      </c>
      <c r="C8" s="2"/>
      <c r="D8" s="1">
        <v>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6</v>
      </c>
    </row>
    <row r="11" spans="1:8">
      <c r="A11" s="1" t="s">
        <v>78</v>
      </c>
      <c r="C11" s="1">
        <v>100</v>
      </c>
    </row>
    <row r="12" spans="1:8">
      <c r="A12" s="1" t="s">
        <v>79</v>
      </c>
      <c r="E12" s="1">
        <v>387</v>
      </c>
      <c r="F12" s="1" t="s">
        <v>2</v>
      </c>
    </row>
    <row r="13" spans="1:8">
      <c r="A13" s="1" t="s">
        <v>80</v>
      </c>
      <c r="B13" s="1">
        <v>1226.4000000000001</v>
      </c>
      <c r="C13" s="1" t="s">
        <v>2</v>
      </c>
    </row>
    <row r="14" spans="1:8">
      <c r="A14" s="1" t="s">
        <v>81</v>
      </c>
      <c r="D14" s="1">
        <v>3540</v>
      </c>
      <c r="E14" s="1" t="s">
        <v>2</v>
      </c>
    </row>
    <row r="16" spans="1:8">
      <c r="A16" s="1" t="s">
        <v>82</v>
      </c>
    </row>
    <row r="17" spans="1:6">
      <c r="A17" s="25" t="s">
        <v>83</v>
      </c>
      <c r="B17" s="25"/>
      <c r="C17" s="25"/>
      <c r="D17" s="25"/>
      <c r="E17" s="25" t="s">
        <v>84</v>
      </c>
      <c r="F17" s="25"/>
    </row>
    <row r="18" spans="1:6">
      <c r="A18" s="24" t="s">
        <v>85</v>
      </c>
      <c r="B18" s="24"/>
      <c r="C18" s="24"/>
      <c r="D18" s="24"/>
      <c r="E18" s="25" t="s">
        <v>100</v>
      </c>
      <c r="F18" s="25"/>
    </row>
    <row r="19" spans="1:6">
      <c r="A19" s="24" t="s">
        <v>86</v>
      </c>
      <c r="B19" s="24"/>
      <c r="C19" s="24"/>
      <c r="D19" s="24"/>
      <c r="E19" s="25" t="s">
        <v>99</v>
      </c>
      <c r="F19" s="25"/>
    </row>
    <row r="20" spans="1:6">
      <c r="A20" s="24" t="s">
        <v>87</v>
      </c>
      <c r="B20" s="24"/>
      <c r="C20" s="24"/>
      <c r="D20" s="24"/>
      <c r="E20" s="25" t="s">
        <v>97</v>
      </c>
      <c r="F20" s="25"/>
    </row>
    <row r="22" spans="1:6">
      <c r="A22" s="1" t="s">
        <v>88</v>
      </c>
    </row>
    <row r="23" spans="1:6" ht="31.5" customHeight="1">
      <c r="A23" s="37" t="s">
        <v>89</v>
      </c>
      <c r="B23" s="37"/>
      <c r="C23" s="37" t="s">
        <v>90</v>
      </c>
      <c r="D23" s="37"/>
      <c r="E23" s="37" t="s">
        <v>91</v>
      </c>
      <c r="F23" s="37"/>
    </row>
    <row r="24" spans="1:6">
      <c r="A24" s="13" t="s">
        <v>92</v>
      </c>
      <c r="B24" s="13"/>
      <c r="C24" s="25">
        <v>101</v>
      </c>
      <c r="D24" s="25"/>
      <c r="E24" s="25">
        <v>101</v>
      </c>
      <c r="F24" s="25"/>
    </row>
    <row r="25" spans="1:6">
      <c r="A25" s="13" t="s">
        <v>93</v>
      </c>
      <c r="B25" s="13"/>
      <c r="C25" s="25">
        <v>68</v>
      </c>
      <c r="D25" s="25"/>
      <c r="E25" s="25">
        <v>78</v>
      </c>
      <c r="F25" s="25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145</v>
      </c>
      <c r="D30" s="14">
        <v>13.66</v>
      </c>
      <c r="E30" s="1" t="s">
        <v>96</v>
      </c>
    </row>
    <row r="31" spans="1:6">
      <c r="B31" s="1" t="s">
        <v>146</v>
      </c>
      <c r="D31" s="1">
        <v>12.08</v>
      </c>
      <c r="E31" s="1" t="s">
        <v>96</v>
      </c>
    </row>
    <row r="32" spans="1:6">
      <c r="B32" s="1" t="s">
        <v>147</v>
      </c>
      <c r="D32" s="1">
        <v>2.95</v>
      </c>
      <c r="E32" s="1" t="s">
        <v>96</v>
      </c>
    </row>
    <row r="33" spans="1:10" ht="28.5" customHeight="1">
      <c r="A33" s="1" t="s">
        <v>1</v>
      </c>
    </row>
    <row r="34" spans="1:10" ht="98.25" customHeight="1">
      <c r="A34" s="15" t="s">
        <v>3</v>
      </c>
      <c r="B34" s="17" t="s">
        <v>114</v>
      </c>
      <c r="C34" s="17" t="s">
        <v>115</v>
      </c>
      <c r="D34" s="15" t="s">
        <v>101</v>
      </c>
      <c r="E34" s="20" t="s">
        <v>4</v>
      </c>
      <c r="F34" s="42"/>
      <c r="G34" s="42"/>
      <c r="H34" s="16"/>
      <c r="I34" s="16"/>
      <c r="J34" s="16"/>
    </row>
    <row r="35" spans="1:10">
      <c r="A35" s="26" t="s">
        <v>37</v>
      </c>
      <c r="B35" s="4">
        <f>D35/C35</f>
        <v>73644.857627118632</v>
      </c>
      <c r="C35" s="5">
        <v>2.95</v>
      </c>
      <c r="D35" s="5">
        <v>217252.33</v>
      </c>
      <c r="E35" s="5">
        <v>14.75</v>
      </c>
      <c r="F35" s="43"/>
      <c r="G35" s="43"/>
    </row>
    <row r="36" spans="1:10">
      <c r="A36" s="27"/>
      <c r="B36" s="4">
        <f>D36/C36</f>
        <v>73962.560260586324</v>
      </c>
      <c r="C36" s="5">
        <v>3.07</v>
      </c>
      <c r="D36" s="5">
        <v>227065.06</v>
      </c>
      <c r="E36" s="5">
        <v>1129.76</v>
      </c>
      <c r="F36" s="43"/>
      <c r="G36" s="43"/>
    </row>
    <row r="37" spans="1:10">
      <c r="A37" s="26" t="s">
        <v>38</v>
      </c>
      <c r="B37" s="4">
        <f t="shared" ref="B37:B42" si="0">D37/C37</f>
        <v>295.20008119584173</v>
      </c>
      <c r="C37" s="5">
        <v>1502.54</v>
      </c>
      <c r="D37" s="5">
        <v>443549.93</v>
      </c>
      <c r="E37" s="5"/>
      <c r="F37" s="43"/>
      <c r="G37" s="43"/>
    </row>
    <row r="38" spans="1:10">
      <c r="A38" s="27"/>
      <c r="B38" s="4">
        <f t="shared" si="0"/>
        <v>242.36994688605222</v>
      </c>
      <c r="C38" s="5">
        <v>1577.74</v>
      </c>
      <c r="D38" s="5">
        <v>382396.76</v>
      </c>
      <c r="E38" s="5"/>
      <c r="F38" s="43"/>
      <c r="G38" s="43"/>
    </row>
    <row r="39" spans="1:10" ht="16.5" customHeight="1">
      <c r="A39" s="26" t="s">
        <v>102</v>
      </c>
      <c r="B39" s="4">
        <f t="shared" si="0"/>
        <v>6452.050785973398</v>
      </c>
      <c r="C39" s="5">
        <v>16.54</v>
      </c>
      <c r="D39" s="5">
        <v>106716.92</v>
      </c>
      <c r="E39" s="5">
        <v>377.61</v>
      </c>
      <c r="F39" s="43"/>
      <c r="G39" s="43"/>
    </row>
    <row r="40" spans="1:10">
      <c r="A40" s="27"/>
      <c r="B40" s="4">
        <f t="shared" si="0"/>
        <v>6223.2299711815549</v>
      </c>
      <c r="C40" s="5">
        <v>17.350000000000001</v>
      </c>
      <c r="D40" s="5">
        <v>107973.04</v>
      </c>
      <c r="E40" s="5">
        <v>88.64</v>
      </c>
      <c r="F40" s="43"/>
      <c r="G40" s="43"/>
    </row>
    <row r="41" spans="1:10" ht="16.5" customHeight="1">
      <c r="A41" s="26" t="s">
        <v>103</v>
      </c>
      <c r="B41" s="4">
        <f t="shared" si="0"/>
        <v>5988.5618440779608</v>
      </c>
      <c r="C41" s="5">
        <v>26.68</v>
      </c>
      <c r="D41" s="5">
        <v>159774.82999999999</v>
      </c>
      <c r="E41" s="5">
        <v>609.1</v>
      </c>
      <c r="F41" s="43"/>
      <c r="G41" s="43"/>
    </row>
    <row r="42" spans="1:10">
      <c r="A42" s="27"/>
      <c r="B42" s="4">
        <f t="shared" si="0"/>
        <v>5913.973388305847</v>
      </c>
      <c r="C42" s="5">
        <v>26.68</v>
      </c>
      <c r="D42" s="5">
        <v>157784.81</v>
      </c>
      <c r="E42" s="5">
        <v>136.32</v>
      </c>
      <c r="F42" s="43"/>
      <c r="G42" s="43"/>
    </row>
    <row r="43" spans="1:10">
      <c r="A43" s="3" t="s">
        <v>68</v>
      </c>
      <c r="B43" s="4"/>
      <c r="C43" s="5"/>
      <c r="D43" s="5">
        <f>SUM(D35:D42)</f>
        <v>1802513.6800000002</v>
      </c>
      <c r="E43" s="5">
        <f>SUM(E35:E42)</f>
        <v>2356.1800000000003</v>
      </c>
      <c r="F43" s="44"/>
      <c r="G43" s="44"/>
    </row>
    <row r="44" spans="1:10" ht="15" customHeight="1"/>
    <row r="46" spans="1:10">
      <c r="A46" s="1" t="s">
        <v>7</v>
      </c>
    </row>
    <row r="48" spans="1:10" ht="61.5" customHeight="1">
      <c r="A48" s="8" t="s">
        <v>8</v>
      </c>
      <c r="B48" s="32" t="s">
        <v>9</v>
      </c>
      <c r="C48" s="33"/>
      <c r="D48" s="32" t="s">
        <v>10</v>
      </c>
      <c r="E48" s="33"/>
      <c r="F48" s="32" t="s">
        <v>11</v>
      </c>
      <c r="G48" s="33"/>
    </row>
    <row r="49" spans="1:7" ht="38.25" customHeight="1">
      <c r="A49" s="8">
        <v>1</v>
      </c>
      <c r="B49" s="28" t="s">
        <v>167</v>
      </c>
      <c r="C49" s="28"/>
      <c r="D49" s="29" t="s">
        <v>12</v>
      </c>
      <c r="E49" s="29"/>
      <c r="F49" s="30">
        <f>0.58*H4*C6</f>
        <v>30904.487999999998</v>
      </c>
      <c r="G49" s="30"/>
    </row>
    <row r="50" spans="1:7" ht="33" customHeight="1">
      <c r="A50" s="8">
        <v>2</v>
      </c>
      <c r="B50" s="28" t="s">
        <v>13</v>
      </c>
      <c r="C50" s="28"/>
      <c r="D50" s="29" t="s">
        <v>12</v>
      </c>
      <c r="E50" s="29"/>
      <c r="F50" s="30">
        <f>1.82*H4*C6</f>
        <v>96976.152000000002</v>
      </c>
      <c r="G50" s="30"/>
    </row>
    <row r="51" spans="1:7" ht="19.5" customHeight="1">
      <c r="A51" s="12">
        <v>3</v>
      </c>
      <c r="B51" s="28" t="s">
        <v>14</v>
      </c>
      <c r="C51" s="28"/>
      <c r="D51" s="29" t="s">
        <v>15</v>
      </c>
      <c r="E51" s="29"/>
      <c r="F51" s="30">
        <f>0.16*H4*C6</f>
        <v>8525.3760000000002</v>
      </c>
      <c r="G51" s="30"/>
    </row>
    <row r="52" spans="1:7" ht="65.25" customHeight="1">
      <c r="A52" s="12">
        <v>4</v>
      </c>
      <c r="B52" s="28" t="s">
        <v>16</v>
      </c>
      <c r="C52" s="28"/>
      <c r="D52" s="32" t="s">
        <v>168</v>
      </c>
      <c r="E52" s="33"/>
      <c r="F52" s="30">
        <f>0.84*H4*C6</f>
        <v>44758.224000000002</v>
      </c>
      <c r="G52" s="30"/>
    </row>
    <row r="53" spans="1:7" ht="60.75" customHeight="1">
      <c r="A53" s="12">
        <v>5</v>
      </c>
      <c r="B53" s="28" t="s">
        <v>17</v>
      </c>
      <c r="C53" s="28"/>
      <c r="D53" s="29" t="s">
        <v>18</v>
      </c>
      <c r="E53" s="29"/>
      <c r="F53" s="30">
        <f>1.11*H4*C6</f>
        <v>59144.796000000002</v>
      </c>
      <c r="G53" s="30"/>
    </row>
    <row r="54" spans="1:7" ht="30" customHeight="1">
      <c r="A54" s="12">
        <v>6</v>
      </c>
      <c r="B54" s="28" t="s">
        <v>19</v>
      </c>
      <c r="C54" s="28"/>
      <c r="D54" s="29" t="s">
        <v>64</v>
      </c>
      <c r="E54" s="29"/>
      <c r="F54" s="30"/>
      <c r="G54" s="30"/>
    </row>
    <row r="55" spans="1:7" ht="31.5" customHeight="1">
      <c r="A55" s="12">
        <v>7</v>
      </c>
      <c r="B55" s="28" t="s">
        <v>20</v>
      </c>
      <c r="C55" s="28"/>
      <c r="D55" s="29" t="s">
        <v>64</v>
      </c>
      <c r="E55" s="29"/>
      <c r="F55" s="30">
        <f>2.35*7*C6</f>
        <v>73042.934999999998</v>
      </c>
      <c r="G55" s="30"/>
    </row>
    <row r="56" spans="1:7" ht="47.25" customHeight="1">
      <c r="A56" s="12">
        <v>8</v>
      </c>
      <c r="B56" s="28" t="s">
        <v>21</v>
      </c>
      <c r="C56" s="28"/>
      <c r="D56" s="29" t="s">
        <v>72</v>
      </c>
      <c r="E56" s="29"/>
      <c r="F56" s="30">
        <f>0.28*H4*C6</f>
        <v>14919.408000000001</v>
      </c>
      <c r="G56" s="30"/>
    </row>
    <row r="57" spans="1:7" ht="30.75" customHeight="1">
      <c r="A57" s="8"/>
      <c r="B57" s="28" t="s">
        <v>22</v>
      </c>
      <c r="C57" s="28"/>
      <c r="D57" s="29"/>
      <c r="E57" s="29"/>
      <c r="F57" s="30">
        <f>SUM(F49:G56)</f>
        <v>328271.37900000002</v>
      </c>
      <c r="G57" s="30"/>
    </row>
    <row r="58" spans="1:7" ht="16.5" customHeight="1"/>
    <row r="59" spans="1:7" ht="18" customHeight="1">
      <c r="A59" s="1" t="s">
        <v>23</v>
      </c>
    </row>
    <row r="60" spans="1:7" ht="18" customHeight="1"/>
    <row r="61" spans="1:7" ht="48.75" customHeight="1">
      <c r="A61" s="8" t="s">
        <v>8</v>
      </c>
      <c r="B61" s="29" t="s">
        <v>24</v>
      </c>
      <c r="C61" s="29"/>
      <c r="D61" s="32" t="s">
        <v>25</v>
      </c>
      <c r="E61" s="33"/>
      <c r="F61" s="32" t="s">
        <v>26</v>
      </c>
      <c r="G61" s="33"/>
    </row>
    <row r="62" spans="1:7" ht="33.75" customHeight="1">
      <c r="A62" s="8">
        <v>1</v>
      </c>
      <c r="B62" s="34" t="s">
        <v>105</v>
      </c>
      <c r="C62" s="34"/>
      <c r="D62" s="23" t="s">
        <v>106</v>
      </c>
      <c r="E62" s="23"/>
      <c r="F62" s="21">
        <v>820.79</v>
      </c>
      <c r="G62" s="22"/>
    </row>
    <row r="63" spans="1:7" ht="37.5" customHeight="1">
      <c r="A63" s="10">
        <v>2</v>
      </c>
      <c r="B63" s="34" t="s">
        <v>107</v>
      </c>
      <c r="C63" s="34"/>
      <c r="D63" s="23" t="s">
        <v>108</v>
      </c>
      <c r="E63" s="23"/>
      <c r="F63" s="21">
        <v>951.47</v>
      </c>
      <c r="G63" s="22"/>
    </row>
    <row r="64" spans="1:7" ht="35.25" customHeight="1">
      <c r="A64" s="18">
        <v>3</v>
      </c>
      <c r="B64" s="34" t="s">
        <v>109</v>
      </c>
      <c r="C64" s="34"/>
      <c r="D64" s="23" t="s">
        <v>110</v>
      </c>
      <c r="E64" s="23"/>
      <c r="F64" s="21">
        <v>2023.6</v>
      </c>
      <c r="G64" s="22"/>
    </row>
    <row r="65" spans="1:7">
      <c r="A65" s="18">
        <v>4</v>
      </c>
      <c r="B65" s="34" t="s">
        <v>111</v>
      </c>
      <c r="C65" s="34"/>
      <c r="D65" s="23" t="s">
        <v>110</v>
      </c>
      <c r="E65" s="23"/>
      <c r="F65" s="21">
        <v>1652.51</v>
      </c>
      <c r="G65" s="22"/>
    </row>
    <row r="66" spans="1:7" ht="33" customHeight="1">
      <c r="A66" s="18">
        <v>5</v>
      </c>
      <c r="B66" s="34" t="s">
        <v>112</v>
      </c>
      <c r="C66" s="34"/>
      <c r="D66" s="23" t="s">
        <v>110</v>
      </c>
      <c r="E66" s="23"/>
      <c r="F66" s="21">
        <v>566.70000000000005</v>
      </c>
      <c r="G66" s="22"/>
    </row>
    <row r="67" spans="1:7">
      <c r="A67" s="18">
        <v>6</v>
      </c>
      <c r="B67" s="34" t="s">
        <v>113</v>
      </c>
      <c r="C67" s="34"/>
      <c r="D67" s="23" t="s">
        <v>110</v>
      </c>
      <c r="E67" s="23"/>
      <c r="F67" s="21">
        <v>520.32000000000005</v>
      </c>
      <c r="G67" s="22"/>
    </row>
    <row r="68" spans="1:7" ht="38.25" customHeight="1">
      <c r="A68" s="18">
        <v>7</v>
      </c>
      <c r="B68" s="34" t="s">
        <v>116</v>
      </c>
      <c r="C68" s="34"/>
      <c r="D68" s="23" t="s">
        <v>117</v>
      </c>
      <c r="E68" s="23"/>
      <c r="F68" s="21">
        <v>2390.87</v>
      </c>
      <c r="G68" s="22"/>
    </row>
    <row r="69" spans="1:7" ht="35.25" customHeight="1">
      <c r="A69" s="18">
        <v>8</v>
      </c>
      <c r="B69" s="34" t="s">
        <v>118</v>
      </c>
      <c r="C69" s="34"/>
      <c r="D69" s="23" t="s">
        <v>117</v>
      </c>
      <c r="E69" s="23"/>
      <c r="F69" s="21">
        <v>1948.92</v>
      </c>
      <c r="G69" s="22"/>
    </row>
    <row r="70" spans="1:7" ht="32.25" customHeight="1">
      <c r="A70" s="18">
        <v>9</v>
      </c>
      <c r="B70" s="34" t="s">
        <v>119</v>
      </c>
      <c r="C70" s="34"/>
      <c r="D70" s="23" t="s">
        <v>120</v>
      </c>
      <c r="E70" s="23"/>
      <c r="F70" s="21">
        <v>827.37</v>
      </c>
      <c r="G70" s="22"/>
    </row>
    <row r="71" spans="1:7" ht="32.25" customHeight="1">
      <c r="A71" s="18">
        <v>10</v>
      </c>
      <c r="B71" s="34" t="s">
        <v>121</v>
      </c>
      <c r="C71" s="34"/>
      <c r="D71" s="23" t="s">
        <v>122</v>
      </c>
      <c r="E71" s="23"/>
      <c r="F71" s="21">
        <v>1348.58</v>
      </c>
      <c r="G71" s="22"/>
    </row>
    <row r="72" spans="1:7" ht="34.5" customHeight="1">
      <c r="A72" s="18">
        <v>11</v>
      </c>
      <c r="B72" s="34" t="s">
        <v>123</v>
      </c>
      <c r="C72" s="34"/>
      <c r="D72" s="23" t="s">
        <v>122</v>
      </c>
      <c r="E72" s="23"/>
      <c r="F72" s="21">
        <v>1518.98</v>
      </c>
      <c r="G72" s="22"/>
    </row>
    <row r="73" spans="1:7" ht="36.75" customHeight="1">
      <c r="A73" s="18">
        <v>12</v>
      </c>
      <c r="B73" s="34" t="s">
        <v>124</v>
      </c>
      <c r="C73" s="34"/>
      <c r="D73" s="23" t="s">
        <v>122</v>
      </c>
      <c r="E73" s="23"/>
      <c r="F73" s="21">
        <v>1139.22</v>
      </c>
      <c r="G73" s="22"/>
    </row>
    <row r="74" spans="1:7" ht="49.5" customHeight="1">
      <c r="A74" s="18">
        <v>13</v>
      </c>
      <c r="B74" s="34" t="s">
        <v>125</v>
      </c>
      <c r="C74" s="34"/>
      <c r="D74" s="23" t="s">
        <v>122</v>
      </c>
      <c r="E74" s="23"/>
      <c r="F74" s="21">
        <v>1229.5999999999999</v>
      </c>
      <c r="G74" s="22"/>
    </row>
    <row r="75" spans="1:7" ht="33.75" customHeight="1">
      <c r="A75" s="18">
        <v>14</v>
      </c>
      <c r="B75" s="34" t="s">
        <v>126</v>
      </c>
      <c r="C75" s="34"/>
      <c r="D75" s="23" t="s">
        <v>127</v>
      </c>
      <c r="E75" s="23"/>
      <c r="F75" s="21">
        <v>2939</v>
      </c>
      <c r="G75" s="22"/>
    </row>
    <row r="76" spans="1:7" ht="33" customHeight="1">
      <c r="A76" s="18">
        <v>15</v>
      </c>
      <c r="B76" s="34" t="s">
        <v>129</v>
      </c>
      <c r="C76" s="34"/>
      <c r="D76" s="23" t="s">
        <v>128</v>
      </c>
      <c r="E76" s="23"/>
      <c r="F76" s="21">
        <v>6409</v>
      </c>
      <c r="G76" s="22"/>
    </row>
    <row r="77" spans="1:7" ht="30.75" customHeight="1">
      <c r="A77" s="19">
        <v>16</v>
      </c>
      <c r="B77" s="34" t="s">
        <v>130</v>
      </c>
      <c r="C77" s="34"/>
      <c r="D77" s="23" t="s">
        <v>128</v>
      </c>
      <c r="E77" s="23"/>
      <c r="F77" s="21">
        <v>3504.69</v>
      </c>
      <c r="G77" s="22"/>
    </row>
    <row r="78" spans="1:7" ht="37.5" customHeight="1">
      <c r="A78" s="19">
        <v>17</v>
      </c>
      <c r="B78" s="34" t="s">
        <v>131</v>
      </c>
      <c r="C78" s="34"/>
      <c r="D78" s="23" t="s">
        <v>128</v>
      </c>
      <c r="E78" s="23"/>
      <c r="F78" s="21">
        <v>1752.35</v>
      </c>
      <c r="G78" s="22"/>
    </row>
    <row r="79" spans="1:7">
      <c r="A79" s="19">
        <v>18</v>
      </c>
      <c r="B79" s="34" t="s">
        <v>132</v>
      </c>
      <c r="C79" s="34"/>
      <c r="D79" s="23" t="s">
        <v>133</v>
      </c>
      <c r="E79" s="23"/>
      <c r="F79" s="21">
        <v>77811</v>
      </c>
      <c r="G79" s="22"/>
    </row>
    <row r="80" spans="1:7" ht="31.5" customHeight="1">
      <c r="A80" s="19">
        <v>19</v>
      </c>
      <c r="B80" s="34" t="s">
        <v>134</v>
      </c>
      <c r="C80" s="34"/>
      <c r="D80" s="23" t="s">
        <v>133</v>
      </c>
      <c r="E80" s="23"/>
      <c r="F80" s="21">
        <v>282.35000000000002</v>
      </c>
      <c r="G80" s="22"/>
    </row>
    <row r="81" spans="1:7" ht="32.25" customHeight="1">
      <c r="A81" s="19">
        <v>20</v>
      </c>
      <c r="B81" s="34" t="s">
        <v>135</v>
      </c>
      <c r="C81" s="34"/>
      <c r="D81" s="23" t="s">
        <v>133</v>
      </c>
      <c r="E81" s="23"/>
      <c r="F81" s="21">
        <v>2432.7399999999998</v>
      </c>
      <c r="G81" s="22"/>
    </row>
    <row r="82" spans="1:7" ht="36.75" customHeight="1">
      <c r="A82" s="19">
        <v>21</v>
      </c>
      <c r="B82" s="34" t="s">
        <v>136</v>
      </c>
      <c r="C82" s="34"/>
      <c r="D82" s="23" t="s">
        <v>133</v>
      </c>
      <c r="E82" s="23"/>
      <c r="F82" s="21">
        <v>1553.59</v>
      </c>
      <c r="G82" s="22"/>
    </row>
    <row r="83" spans="1:7" ht="33" customHeight="1">
      <c r="A83" s="19">
        <v>22</v>
      </c>
      <c r="B83" s="34" t="s">
        <v>137</v>
      </c>
      <c r="C83" s="34"/>
      <c r="D83" s="23" t="s">
        <v>133</v>
      </c>
      <c r="E83" s="23"/>
      <c r="F83" s="21">
        <v>1216.3699999999999</v>
      </c>
      <c r="G83" s="22"/>
    </row>
    <row r="84" spans="1:7" ht="32.25" customHeight="1">
      <c r="A84" s="19">
        <v>23</v>
      </c>
      <c r="B84" s="34" t="s">
        <v>138</v>
      </c>
      <c r="C84" s="34"/>
      <c r="D84" s="23" t="s">
        <v>133</v>
      </c>
      <c r="E84" s="23"/>
      <c r="F84" s="21">
        <v>1126.25</v>
      </c>
      <c r="G84" s="22"/>
    </row>
    <row r="85" spans="1:7" ht="45.75" customHeight="1">
      <c r="A85" s="19">
        <v>24</v>
      </c>
      <c r="B85" s="34" t="s">
        <v>140</v>
      </c>
      <c r="C85" s="34"/>
      <c r="D85" s="23" t="s">
        <v>139</v>
      </c>
      <c r="E85" s="23"/>
      <c r="F85" s="21">
        <v>6091</v>
      </c>
      <c r="G85" s="22"/>
    </row>
    <row r="86" spans="1:7">
      <c r="A86" s="19">
        <v>25</v>
      </c>
      <c r="B86" s="34" t="s">
        <v>141</v>
      </c>
      <c r="C86" s="34"/>
      <c r="D86" s="23" t="s">
        <v>139</v>
      </c>
      <c r="E86" s="23"/>
      <c r="F86" s="21">
        <v>2260</v>
      </c>
      <c r="G86" s="22"/>
    </row>
    <row r="87" spans="1:7" ht="33" customHeight="1">
      <c r="A87" s="19">
        <v>26</v>
      </c>
      <c r="B87" s="34" t="s">
        <v>142</v>
      </c>
      <c r="C87" s="34"/>
      <c r="D87" s="23" t="s">
        <v>139</v>
      </c>
      <c r="E87" s="23"/>
      <c r="F87" s="21">
        <v>683.89</v>
      </c>
      <c r="G87" s="22"/>
    </row>
    <row r="88" spans="1:7" ht="30.75" customHeight="1">
      <c r="A88" s="19">
        <v>27</v>
      </c>
      <c r="B88" s="34" t="s">
        <v>143</v>
      </c>
      <c r="C88" s="34"/>
      <c r="D88" s="23" t="s">
        <v>139</v>
      </c>
      <c r="E88" s="23"/>
      <c r="F88" s="21">
        <v>1655.74</v>
      </c>
      <c r="G88" s="22"/>
    </row>
    <row r="89" spans="1:7" ht="35.25" customHeight="1">
      <c r="A89" s="19">
        <v>28</v>
      </c>
      <c r="B89" s="34" t="s">
        <v>144</v>
      </c>
      <c r="C89" s="34"/>
      <c r="D89" s="23" t="s">
        <v>139</v>
      </c>
      <c r="E89" s="23"/>
      <c r="F89" s="21">
        <v>2735.58</v>
      </c>
      <c r="G89" s="22"/>
    </row>
    <row r="90" spans="1:7">
      <c r="A90" s="19">
        <v>29</v>
      </c>
      <c r="B90" s="34" t="s">
        <v>150</v>
      </c>
      <c r="C90" s="34"/>
      <c r="D90" s="23" t="s">
        <v>151</v>
      </c>
      <c r="E90" s="23"/>
      <c r="F90" s="21">
        <v>698</v>
      </c>
      <c r="G90" s="22"/>
    </row>
    <row r="91" spans="1:7" ht="34.5" customHeight="1">
      <c r="A91" s="19">
        <v>30</v>
      </c>
      <c r="B91" s="34" t="s">
        <v>142</v>
      </c>
      <c r="C91" s="34"/>
      <c r="D91" s="23" t="s">
        <v>151</v>
      </c>
      <c r="E91" s="23"/>
      <c r="F91" s="21">
        <v>1353.91</v>
      </c>
      <c r="G91" s="22"/>
    </row>
    <row r="92" spans="1:7" ht="33.75" customHeight="1">
      <c r="A92" s="19">
        <v>31</v>
      </c>
      <c r="B92" s="34" t="s">
        <v>152</v>
      </c>
      <c r="C92" s="34"/>
      <c r="D92" s="23" t="s">
        <v>151</v>
      </c>
      <c r="E92" s="23"/>
      <c r="F92" s="21">
        <v>1638.94</v>
      </c>
      <c r="G92" s="22"/>
    </row>
    <row r="93" spans="1:7" ht="31.5" customHeight="1">
      <c r="A93" s="19">
        <v>32</v>
      </c>
      <c r="B93" s="34" t="s">
        <v>153</v>
      </c>
      <c r="C93" s="34"/>
      <c r="D93" s="23" t="s">
        <v>151</v>
      </c>
      <c r="E93" s="23"/>
      <c r="F93" s="21">
        <v>1229.2</v>
      </c>
      <c r="G93" s="22"/>
    </row>
    <row r="94" spans="1:7" ht="37.5" customHeight="1">
      <c r="A94" s="19">
        <v>33</v>
      </c>
      <c r="B94" s="34" t="s">
        <v>154</v>
      </c>
      <c r="C94" s="34"/>
      <c r="D94" s="23" t="s">
        <v>151</v>
      </c>
      <c r="E94" s="23"/>
      <c r="F94" s="21">
        <v>1353.91</v>
      </c>
      <c r="G94" s="22"/>
    </row>
    <row r="95" spans="1:7" ht="30.75" customHeight="1">
      <c r="A95" s="19">
        <v>34</v>
      </c>
      <c r="B95" s="34" t="s">
        <v>155</v>
      </c>
      <c r="C95" s="34"/>
      <c r="D95" s="23" t="s">
        <v>151</v>
      </c>
      <c r="E95" s="23"/>
      <c r="F95" s="21">
        <v>3489.09</v>
      </c>
      <c r="G95" s="22"/>
    </row>
    <row r="96" spans="1:7" ht="31.5" customHeight="1">
      <c r="A96" s="19">
        <v>35</v>
      </c>
      <c r="B96" s="34" t="s">
        <v>156</v>
      </c>
      <c r="C96" s="34"/>
      <c r="D96" s="23" t="s">
        <v>151</v>
      </c>
      <c r="E96" s="23"/>
      <c r="F96" s="21">
        <v>356.16</v>
      </c>
      <c r="G96" s="22"/>
    </row>
    <row r="97" spans="1:7" ht="49.5" customHeight="1">
      <c r="A97" s="19">
        <v>36</v>
      </c>
      <c r="B97" s="34" t="s">
        <v>157</v>
      </c>
      <c r="C97" s="34"/>
      <c r="D97" s="23" t="s">
        <v>151</v>
      </c>
      <c r="E97" s="23"/>
      <c r="F97" s="21">
        <v>676.95</v>
      </c>
      <c r="G97" s="22"/>
    </row>
    <row r="98" spans="1:7" ht="39" customHeight="1">
      <c r="A98" s="19">
        <v>37</v>
      </c>
      <c r="B98" s="34" t="s">
        <v>158</v>
      </c>
      <c r="C98" s="34"/>
      <c r="D98" s="23" t="s">
        <v>151</v>
      </c>
      <c r="E98" s="23"/>
      <c r="F98" s="21">
        <v>450.17</v>
      </c>
      <c r="G98" s="22"/>
    </row>
    <row r="99" spans="1:7" ht="108.75" customHeight="1">
      <c r="A99" s="19">
        <v>38</v>
      </c>
      <c r="B99" s="34" t="s">
        <v>159</v>
      </c>
      <c r="C99" s="34"/>
      <c r="D99" s="23" t="s">
        <v>151</v>
      </c>
      <c r="E99" s="23"/>
      <c r="F99" s="21">
        <v>6414.91</v>
      </c>
      <c r="G99" s="22"/>
    </row>
    <row r="100" spans="1:7" ht="30.75" customHeight="1">
      <c r="A100" s="19">
        <v>39</v>
      </c>
      <c r="B100" s="34" t="s">
        <v>160</v>
      </c>
      <c r="C100" s="34"/>
      <c r="D100" s="23" t="s">
        <v>161</v>
      </c>
      <c r="E100" s="23"/>
      <c r="F100" s="21">
        <v>3548.9</v>
      </c>
      <c r="G100" s="22"/>
    </row>
    <row r="101" spans="1:7" ht="32.25" customHeight="1">
      <c r="A101" s="19">
        <v>40</v>
      </c>
      <c r="B101" s="34" t="s">
        <v>162</v>
      </c>
      <c r="C101" s="34"/>
      <c r="D101" s="23" t="s">
        <v>161</v>
      </c>
      <c r="E101" s="23"/>
      <c r="F101" s="21">
        <v>1383.72</v>
      </c>
      <c r="G101" s="22"/>
    </row>
    <row r="102" spans="1:7" ht="50.25" customHeight="1">
      <c r="A102" s="19">
        <v>41</v>
      </c>
      <c r="B102" s="34" t="s">
        <v>163</v>
      </c>
      <c r="C102" s="34"/>
      <c r="D102" s="23" t="s">
        <v>161</v>
      </c>
      <c r="E102" s="23"/>
      <c r="F102" s="21">
        <v>1522.92</v>
      </c>
      <c r="G102" s="22"/>
    </row>
    <row r="103" spans="1:7" ht="33" customHeight="1">
      <c r="A103" s="19">
        <v>42</v>
      </c>
      <c r="B103" s="34" t="s">
        <v>164</v>
      </c>
      <c r="C103" s="34"/>
      <c r="D103" s="23" t="s">
        <v>161</v>
      </c>
      <c r="E103" s="23"/>
      <c r="F103" s="21">
        <v>4211.1499999999996</v>
      </c>
      <c r="G103" s="22"/>
    </row>
    <row r="104" spans="1:7" ht="77.25" customHeight="1">
      <c r="A104" s="19">
        <v>43</v>
      </c>
      <c r="B104" s="34" t="s">
        <v>165</v>
      </c>
      <c r="C104" s="34"/>
      <c r="D104" s="23" t="s">
        <v>161</v>
      </c>
      <c r="E104" s="23"/>
      <c r="F104" s="21">
        <v>4583.49</v>
      </c>
      <c r="G104" s="22"/>
    </row>
    <row r="105" spans="1:7" ht="35.25" customHeight="1">
      <c r="A105" s="19">
        <v>44</v>
      </c>
      <c r="B105" s="34" t="s">
        <v>166</v>
      </c>
      <c r="C105" s="34"/>
      <c r="D105" s="23" t="s">
        <v>161</v>
      </c>
      <c r="E105" s="23"/>
      <c r="F105" s="21">
        <v>1021.57</v>
      </c>
      <c r="G105" s="22"/>
    </row>
    <row r="106" spans="1:7" ht="49.5" customHeight="1">
      <c r="A106" s="8"/>
      <c r="B106" s="40" t="s">
        <v>70</v>
      </c>
      <c r="C106" s="41"/>
      <c r="D106" s="32"/>
      <c r="E106" s="33"/>
      <c r="F106" s="38">
        <f>SUM(F62:G105)</f>
        <v>163325.47000000006</v>
      </c>
      <c r="G106" s="33"/>
    </row>
    <row r="108" spans="1:7">
      <c r="A108" s="1" t="s">
        <v>27</v>
      </c>
      <c r="D108" s="6">
        <f>3.4*H4*C6</f>
        <v>181164.24</v>
      </c>
      <c r="E108" s="1" t="s">
        <v>28</v>
      </c>
    </row>
    <row r="109" spans="1:7">
      <c r="A109" s="1" t="s">
        <v>29</v>
      </c>
      <c r="D109" s="6">
        <f>F113*5.3%</f>
        <v>36688.530789999997</v>
      </c>
      <c r="E109" s="1" t="s">
        <v>28</v>
      </c>
    </row>
    <row r="111" spans="1:7">
      <c r="A111" s="1" t="s">
        <v>41</v>
      </c>
    </row>
    <row r="112" spans="1:7">
      <c r="A112" s="1" t="s">
        <v>148</v>
      </c>
    </row>
    <row r="113" spans="1:7">
      <c r="B113" s="1" t="s">
        <v>40</v>
      </c>
      <c r="F113" s="6">
        <f>363926.7+328309.73</f>
        <v>692236.42999999993</v>
      </c>
      <c r="G113" s="1" t="s">
        <v>28</v>
      </c>
    </row>
    <row r="114" spans="1:7">
      <c r="F114" s="6"/>
    </row>
    <row r="115" spans="1:7">
      <c r="A115" s="1" t="s">
        <v>149</v>
      </c>
    </row>
    <row r="116" spans="1:7">
      <c r="B116" s="1" t="s">
        <v>39</v>
      </c>
      <c r="F116" s="6">
        <f>F57+F106+D108</f>
        <v>672761.08900000004</v>
      </c>
      <c r="G116" s="1" t="s">
        <v>28</v>
      </c>
    </row>
    <row r="118" spans="1:7">
      <c r="A118" s="1" t="s">
        <v>30</v>
      </c>
    </row>
    <row r="120" spans="1:7" ht="76.5">
      <c r="A120" s="7" t="s">
        <v>31</v>
      </c>
      <c r="B120" s="39" t="s">
        <v>32</v>
      </c>
      <c r="C120" s="39"/>
      <c r="D120" s="7" t="s">
        <v>33</v>
      </c>
      <c r="E120" s="39" t="s">
        <v>34</v>
      </c>
      <c r="F120" s="39"/>
      <c r="G120" s="7" t="s">
        <v>35</v>
      </c>
    </row>
    <row r="121" spans="1:7" ht="28.5" customHeight="1">
      <c r="A121" s="35" t="s">
        <v>36</v>
      </c>
      <c r="B121" s="36" t="s">
        <v>54</v>
      </c>
      <c r="C121" s="36"/>
      <c r="D121" s="9">
        <v>13</v>
      </c>
      <c r="E121" s="36" t="s">
        <v>56</v>
      </c>
      <c r="F121" s="36"/>
      <c r="G121" s="9">
        <v>13</v>
      </c>
    </row>
    <row r="122" spans="1:7" ht="24.75" customHeight="1">
      <c r="A122" s="35"/>
      <c r="B122" s="36" t="s">
        <v>42</v>
      </c>
      <c r="C122" s="36"/>
      <c r="D122" s="9">
        <v>10</v>
      </c>
      <c r="E122" s="36" t="s">
        <v>56</v>
      </c>
      <c r="F122" s="36"/>
      <c r="G122" s="9">
        <v>10</v>
      </c>
    </row>
    <row r="123" spans="1:7" ht="27" customHeight="1">
      <c r="A123" s="35"/>
      <c r="B123" s="36" t="s">
        <v>43</v>
      </c>
      <c r="C123" s="36"/>
      <c r="D123" s="9">
        <v>1</v>
      </c>
      <c r="E123" s="36" t="s">
        <v>56</v>
      </c>
      <c r="F123" s="36"/>
      <c r="G123" s="9">
        <v>1</v>
      </c>
    </row>
    <row r="124" spans="1:7" ht="27.75" customHeight="1">
      <c r="A124" s="9" t="s">
        <v>44</v>
      </c>
      <c r="B124" s="36" t="s">
        <v>45</v>
      </c>
      <c r="C124" s="36"/>
      <c r="D124" s="9"/>
      <c r="E124" s="36" t="s">
        <v>57</v>
      </c>
      <c r="F124" s="36"/>
      <c r="G124" s="9"/>
    </row>
    <row r="125" spans="1:7" ht="39" customHeight="1">
      <c r="A125" s="35" t="s">
        <v>46</v>
      </c>
      <c r="B125" s="36" t="s">
        <v>55</v>
      </c>
      <c r="C125" s="36"/>
      <c r="D125" s="9">
        <v>5</v>
      </c>
      <c r="E125" s="36" t="s">
        <v>58</v>
      </c>
      <c r="F125" s="36"/>
      <c r="G125" s="9">
        <v>5</v>
      </c>
    </row>
    <row r="126" spans="1:7" ht="68.25" customHeight="1">
      <c r="A126" s="35"/>
      <c r="B126" s="36" t="s">
        <v>47</v>
      </c>
      <c r="C126" s="36"/>
      <c r="D126" s="9"/>
      <c r="E126" s="36" t="s">
        <v>59</v>
      </c>
      <c r="F126" s="36"/>
      <c r="G126" s="9"/>
    </row>
    <row r="127" spans="1:7" ht="31.5" customHeight="1">
      <c r="A127" s="35"/>
      <c r="B127" s="36" t="s">
        <v>51</v>
      </c>
      <c r="C127" s="36"/>
      <c r="D127" s="9">
        <v>25</v>
      </c>
      <c r="E127" s="36" t="s">
        <v>60</v>
      </c>
      <c r="F127" s="36"/>
      <c r="G127" s="9">
        <v>25</v>
      </c>
    </row>
    <row r="128" spans="1:7" ht="52.5" customHeight="1">
      <c r="A128" s="35"/>
      <c r="B128" s="36" t="s">
        <v>52</v>
      </c>
      <c r="C128" s="36"/>
      <c r="D128" s="9">
        <v>6</v>
      </c>
      <c r="E128" s="36" t="s">
        <v>61</v>
      </c>
      <c r="F128" s="36"/>
      <c r="G128" s="9">
        <v>6</v>
      </c>
    </row>
    <row r="129" spans="1:7" ht="30.75" customHeight="1">
      <c r="A129" s="35"/>
      <c r="B129" s="36" t="s">
        <v>53</v>
      </c>
      <c r="C129" s="36"/>
      <c r="D129" s="9"/>
      <c r="E129" s="36" t="s">
        <v>62</v>
      </c>
      <c r="F129" s="36"/>
      <c r="G129" s="9"/>
    </row>
    <row r="130" spans="1:7" ht="42" customHeight="1">
      <c r="A130" s="35"/>
      <c r="B130" s="36" t="s">
        <v>48</v>
      </c>
      <c r="C130" s="36"/>
      <c r="D130" s="9">
        <v>2</v>
      </c>
      <c r="E130" s="36" t="s">
        <v>63</v>
      </c>
      <c r="F130" s="36"/>
      <c r="G130" s="9">
        <v>2</v>
      </c>
    </row>
    <row r="131" spans="1:7" ht="28.5" customHeight="1">
      <c r="A131" s="35"/>
      <c r="B131" s="36" t="s">
        <v>49</v>
      </c>
      <c r="C131" s="36"/>
      <c r="D131" s="9">
        <v>2</v>
      </c>
      <c r="E131" s="36" t="s">
        <v>58</v>
      </c>
      <c r="F131" s="36"/>
      <c r="G131" s="9">
        <v>2</v>
      </c>
    </row>
    <row r="132" spans="1:7">
      <c r="A132" s="35"/>
      <c r="B132" s="36" t="s">
        <v>50</v>
      </c>
      <c r="C132" s="36"/>
      <c r="D132" s="9">
        <v>8</v>
      </c>
      <c r="E132" s="36"/>
      <c r="F132" s="36"/>
      <c r="G132" s="9">
        <v>8</v>
      </c>
    </row>
    <row r="135" spans="1:7">
      <c r="A135" s="1" t="s">
        <v>66</v>
      </c>
      <c r="F135" s="1" t="s">
        <v>65</v>
      </c>
    </row>
    <row r="137" spans="1:7">
      <c r="A137" s="1" t="s">
        <v>69</v>
      </c>
      <c r="F137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27">
    <mergeCell ref="A23:B23"/>
    <mergeCell ref="C23:D23"/>
    <mergeCell ref="E23:F23"/>
    <mergeCell ref="C24:D24"/>
    <mergeCell ref="E24:F24"/>
    <mergeCell ref="C25:D25"/>
    <mergeCell ref="E25:F25"/>
    <mergeCell ref="B124:C124"/>
    <mergeCell ref="E124:F124"/>
    <mergeCell ref="F106:G106"/>
    <mergeCell ref="B120:C120"/>
    <mergeCell ref="E120:F120"/>
    <mergeCell ref="A121:A123"/>
    <mergeCell ref="B121:C121"/>
    <mergeCell ref="E121:F121"/>
    <mergeCell ref="B122:C122"/>
    <mergeCell ref="E122:F122"/>
    <mergeCell ref="B123:C123"/>
    <mergeCell ref="E123:F123"/>
    <mergeCell ref="B106:C106"/>
    <mergeCell ref="D106:E106"/>
    <mergeCell ref="B102:C102"/>
    <mergeCell ref="B103:C103"/>
    <mergeCell ref="B104:C104"/>
    <mergeCell ref="B105:C105"/>
    <mergeCell ref="A125:A132"/>
    <mergeCell ref="B125:C125"/>
    <mergeCell ref="E125:F125"/>
    <mergeCell ref="B126:C126"/>
    <mergeCell ref="E126:F126"/>
    <mergeCell ref="B127:C127"/>
    <mergeCell ref="E127:F127"/>
    <mergeCell ref="B131:C131"/>
    <mergeCell ref="E131:F131"/>
    <mergeCell ref="B132:C132"/>
    <mergeCell ref="E132:F132"/>
    <mergeCell ref="B128:C128"/>
    <mergeCell ref="E128:F128"/>
    <mergeCell ref="B129:C129"/>
    <mergeCell ref="E129:F129"/>
    <mergeCell ref="B130:C130"/>
    <mergeCell ref="E130:F130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73:C73"/>
    <mergeCell ref="B63:C63"/>
    <mergeCell ref="B64:C64"/>
    <mergeCell ref="B65:C65"/>
    <mergeCell ref="B66:C66"/>
    <mergeCell ref="B67:C67"/>
    <mergeCell ref="B61:C61"/>
    <mergeCell ref="D61:E61"/>
    <mergeCell ref="F61:G61"/>
    <mergeCell ref="B62:C62"/>
    <mergeCell ref="B56:C56"/>
    <mergeCell ref="D56:E56"/>
    <mergeCell ref="F56:G56"/>
    <mergeCell ref="B57:C57"/>
    <mergeCell ref="D57:E57"/>
    <mergeCell ref="F57:G57"/>
    <mergeCell ref="D62:E62"/>
    <mergeCell ref="F62:G62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7:D17"/>
    <mergeCell ref="E17:F17"/>
    <mergeCell ref="A18:D18"/>
    <mergeCell ref="E18:F18"/>
    <mergeCell ref="A19:D19"/>
    <mergeCell ref="E19:F19"/>
    <mergeCell ref="A20:D20"/>
    <mergeCell ref="E20:F20"/>
    <mergeCell ref="D71:E71"/>
    <mergeCell ref="D72:E72"/>
    <mergeCell ref="D73:E73"/>
    <mergeCell ref="F71:G71"/>
    <mergeCell ref="F72:G72"/>
    <mergeCell ref="F73:G73"/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D74:E74"/>
    <mergeCell ref="D75:E75"/>
    <mergeCell ref="D76:E76"/>
    <mergeCell ref="D77:E77"/>
    <mergeCell ref="D63:E63"/>
    <mergeCell ref="D64:E64"/>
    <mergeCell ref="D65:E65"/>
    <mergeCell ref="D66:E66"/>
    <mergeCell ref="D67:E67"/>
    <mergeCell ref="D68:E68"/>
    <mergeCell ref="D69:E69"/>
    <mergeCell ref="D70:E70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103:E103"/>
    <mergeCell ref="D104:E104"/>
    <mergeCell ref="D105:E105"/>
    <mergeCell ref="D96:E96"/>
    <mergeCell ref="D97:E97"/>
    <mergeCell ref="D98:E98"/>
    <mergeCell ref="D99:E99"/>
    <mergeCell ref="D100:E100"/>
    <mergeCell ref="D101:E101"/>
    <mergeCell ref="D102:E102"/>
    <mergeCell ref="F74:G74"/>
    <mergeCell ref="F75:G75"/>
    <mergeCell ref="F76:G76"/>
    <mergeCell ref="F77:G77"/>
    <mergeCell ref="F63:G63"/>
    <mergeCell ref="F64:G64"/>
    <mergeCell ref="F65:G65"/>
    <mergeCell ref="F66:G66"/>
    <mergeCell ref="F67:G67"/>
    <mergeCell ref="F68:G68"/>
    <mergeCell ref="F69:G69"/>
    <mergeCell ref="F70:G70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103:G103"/>
    <mergeCell ref="F104:G104"/>
    <mergeCell ref="F105:G105"/>
    <mergeCell ref="F96:G96"/>
    <mergeCell ref="F97:G97"/>
    <mergeCell ref="F98:G98"/>
    <mergeCell ref="F99:G99"/>
    <mergeCell ref="F100:G100"/>
    <mergeCell ref="F101:G101"/>
    <mergeCell ref="F102:G102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2015-03-04T06:28:58Z</dcterms:modified>
</cp:coreProperties>
</file>