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8" i="11"/>
  <c r="D64" s="1"/>
  <c r="F61"/>
  <c r="E41"/>
  <c r="D41"/>
  <c r="B40"/>
  <c r="B39"/>
  <c r="B38"/>
  <c r="B37"/>
  <c r="B36"/>
  <c r="B35"/>
  <c r="B34"/>
  <c r="B33"/>
  <c r="C6"/>
  <c r="D63" s="1"/>
  <c r="F50" l="1"/>
  <c r="F53"/>
  <c r="F48"/>
  <c r="F46"/>
  <c r="F49"/>
  <c r="F52"/>
  <c r="F47"/>
  <c r="F54" s="1"/>
  <c r="F71" s="1"/>
</calcChain>
</file>

<file path=xl/sharedStrings.xml><?xml version="1.0" encoding="utf-8"?>
<sst xmlns="http://schemas.openxmlformats.org/spreadsheetml/2006/main" count="130" uniqueCount="114">
  <si>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</si>
  <si>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</si>
  <si>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</si>
  <si>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</si>
  <si>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</si>
  <si>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</si>
  <si>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</si>
  <si>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</si>
  <si>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</si>
  <si>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</si>
  <si>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</si>
  <si>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</si>
  <si>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</si>
  <si>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</si>
  <si>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</si>
  <si>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</si>
  <si>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</si>
  <si>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</si>
  <si>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</si>
  <si>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</si>
  <si>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</si>
  <si>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</si>
  <si>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</si>
  <si>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</si>
  <si>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</si>
  <si>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</si>
  <si>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</si>
  <si>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</si>
  <si>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</si>
  <si>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</si>
  <si>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</si>
  <si>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</si>
  <si>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</si>
  <si>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</si>
  <si>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</si>
  <si>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</si>
  <si>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</si>
  <si>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</si>
  <si>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</si>
  <si>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</si>
  <si>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</si>
  <si>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</si>
  <si>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</si>
  <si>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</si>
  <si>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</si>
  <si>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</si>
  <si>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</si>
  <si>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</si>
  <si>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</si>
  <si>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</si>
  <si>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</si>
  <si>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</si>
  <si>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</si>
  <si>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</si>
  <si>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</si>
  <si>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</si>
  <si>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</si>
  <si>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</si>
  <si>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</si>
  <si>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</si>
  <si>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</si>
  <si>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</si>
  <si>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</si>
  <si>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</si>
  <si>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</si>
  <si>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</si>
  <si>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</si>
  <si>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</si>
  <si>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</si>
  <si>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</si>
  <si>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</si>
  <si>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  по улице Гаврилова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</si>
  <si>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</si>
  <si>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</si>
  <si>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</si>
  <si>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</si>
  <si>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</si>
  <si>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</si>
  <si>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</si>
  <si>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</si>
  <si>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</si>
  <si>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</si>
  <si>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</si>
  <si>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</si>
  <si>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</si>
  <si>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</si>
  <si>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</si>
  <si>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</si>
  <si>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</si>
  <si>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</si>
  <si>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</si>
  <si>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</si>
  <si>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</si>
  <si>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</si>
  <si>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</si>
  <si>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71 от 03.03.2009г.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</si>
  <si>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</si>
  <si>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</si>
  <si>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</si>
  <si>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</si>
  <si>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</si>
  <si>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Изоляция лежаков отопления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</si>
  <si>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</si>
  <si>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</si>
  <si>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</si>
  <si>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Установка доски объявлений</t>
  </si>
  <si>
    <t>Июль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</si>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</sst>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topLeftCell="A40" workbookViewId="0">
      <selection activeCell="D49" sqref="D49:E4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38" t="s">
        <v>0</v>
      </c>
      <c r="B1" s="38"/>
      <c r="C1" s="38"/>
      <c r="D1" s="38"/>
      <c r="E1" s="38"/>
      <c r="F1" s="38"/>
      <c r="G1" s="38"/>
    </row>
    <row r="2" spans="1:10">
      <c r="A2" s="38" t="s">
        <v>5</v>
      </c>
      <c r="B2" s="38"/>
      <c r="C2" s="38"/>
      <c r="D2" s="38"/>
      <c r="E2" s="38"/>
      <c r="F2" s="38"/>
      <c r="G2" s="38"/>
    </row>
    <row r="3" spans="1:10">
      <c r="A3" s="38" t="s">
        <v>71</v>
      </c>
      <c r="B3" s="38"/>
      <c r="C3" s="38"/>
      <c r="D3" s="38"/>
      <c r="E3" s="38"/>
      <c r="F3" s="38"/>
      <c r="G3" s="38"/>
    </row>
    <row r="4" spans="1:10">
      <c r="A4" s="38" t="s">
        <v>100</v>
      </c>
      <c r="B4" s="38"/>
      <c r="C4" s="38"/>
      <c r="D4" s="38"/>
      <c r="E4" s="38"/>
      <c r="F4" s="38"/>
      <c r="G4" s="38"/>
      <c r="H4" s="11">
        <v>12</v>
      </c>
    </row>
    <row r="5" spans="1:10" ht="11.25" customHeight="1"/>
    <row r="6" spans="1:10">
      <c r="A6" s="1" t="s">
        <v>6</v>
      </c>
      <c r="C6" s="3">
        <f>D7+D8</f>
        <v>284.89999999999998</v>
      </c>
      <c r="D6" s="1" t="s">
        <v>2</v>
      </c>
    </row>
    <row r="7" spans="1:10">
      <c r="A7" s="1" t="s">
        <v>73</v>
      </c>
      <c r="B7" s="1" t="s">
        <v>74</v>
      </c>
      <c r="C7" s="3"/>
      <c r="D7" s="1">
        <v>284.89999999999998</v>
      </c>
      <c r="E7" s="1" t="s">
        <v>2</v>
      </c>
    </row>
    <row r="8" spans="1:10">
      <c r="B8" s="1" t="s">
        <v>75</v>
      </c>
      <c r="C8" s="3"/>
      <c r="D8" s="1">
        <v>0</v>
      </c>
      <c r="E8" s="1" t="s">
        <v>2</v>
      </c>
    </row>
    <row r="9" spans="1:10">
      <c r="A9" s="1" t="s">
        <v>76</v>
      </c>
      <c r="C9" s="1">
        <v>2</v>
      </c>
    </row>
    <row r="10" spans="1:10">
      <c r="A10" s="1" t="s">
        <v>77</v>
      </c>
      <c r="C10" s="1">
        <v>2</v>
      </c>
    </row>
    <row r="11" spans="1:10">
      <c r="A11" s="1" t="s">
        <v>78</v>
      </c>
      <c r="C11" s="1">
        <v>8</v>
      </c>
    </row>
    <row r="12" spans="1:10">
      <c r="A12" s="1" t="s">
        <v>79</v>
      </c>
      <c r="E12" s="1">
        <v>24.4</v>
      </c>
      <c r="F12" s="1" t="s">
        <v>2</v>
      </c>
    </row>
    <row r="13" spans="1:10">
      <c r="A13" s="1" t="s">
        <v>80</v>
      </c>
      <c r="B13" s="1">
        <v>201.6</v>
      </c>
      <c r="C13" s="1" t="s">
        <v>2</v>
      </c>
      <c r="H13" s="2"/>
      <c r="I13" s="2"/>
      <c r="J13" s="2"/>
    </row>
    <row r="14" spans="1:10">
      <c r="A14" s="1" t="s">
        <v>81</v>
      </c>
      <c r="D14" s="1">
        <v>914</v>
      </c>
      <c r="E14" s="1" t="s">
        <v>2</v>
      </c>
    </row>
    <row r="16" spans="1:10">
      <c r="A16" s="1" t="s">
        <v>82</v>
      </c>
    </row>
    <row r="17" spans="1:10">
      <c r="A17" s="39" t="s">
        <v>83</v>
      </c>
      <c r="B17" s="39"/>
      <c r="C17" s="39"/>
      <c r="D17" s="39"/>
      <c r="E17" s="39" t="s">
        <v>84</v>
      </c>
      <c r="F17" s="39"/>
    </row>
    <row r="18" spans="1:10">
      <c r="A18" s="40" t="s">
        <v>85</v>
      </c>
      <c r="B18" s="40"/>
      <c r="C18" s="40"/>
      <c r="D18" s="40"/>
      <c r="E18" s="39" t="s">
        <v>96</v>
      </c>
      <c r="F18" s="39"/>
    </row>
    <row r="20" spans="1:10">
      <c r="A20" s="1" t="s">
        <v>86</v>
      </c>
    </row>
    <row r="21" spans="1:10" ht="31.5" customHeight="1">
      <c r="A21" s="41" t="s">
        <v>87</v>
      </c>
      <c r="B21" s="41"/>
      <c r="C21" s="41" t="s">
        <v>88</v>
      </c>
      <c r="D21" s="41"/>
      <c r="E21" s="41" t="s">
        <v>89</v>
      </c>
      <c r="F21" s="41"/>
    </row>
    <row r="22" spans="1:10">
      <c r="A22" s="13" t="s">
        <v>90</v>
      </c>
      <c r="B22" s="13"/>
      <c r="C22" s="39">
        <v>8</v>
      </c>
      <c r="D22" s="39"/>
      <c r="E22" s="39">
        <v>8</v>
      </c>
      <c r="F22" s="39"/>
    </row>
    <row r="23" spans="1:10">
      <c r="A23" s="13" t="s">
        <v>91</v>
      </c>
      <c r="B23" s="13"/>
      <c r="C23" s="39">
        <v>5</v>
      </c>
      <c r="D23" s="39"/>
      <c r="E23" s="39">
        <v>5</v>
      </c>
      <c r="F23" s="39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107</v>
      </c>
      <c r="D28" s="1">
        <v>13.66</v>
      </c>
      <c r="E28" s="1" t="s">
        <v>94</v>
      </c>
    </row>
    <row r="29" spans="1:10">
      <c r="B29" s="1" t="s">
        <v>108</v>
      </c>
      <c r="D29" s="1">
        <v>12.08</v>
      </c>
      <c r="E29" s="1" t="s">
        <v>94</v>
      </c>
    </row>
    <row r="30" spans="1:10">
      <c r="B30" s="1" t="s">
        <v>109</v>
      </c>
      <c r="D30" s="1">
        <v>2.95</v>
      </c>
      <c r="E30" s="1" t="s">
        <v>94</v>
      </c>
    </row>
    <row r="31" spans="1:10" ht="30.75" customHeight="1">
      <c r="A31" s="1" t="s">
        <v>1</v>
      </c>
    </row>
    <row r="32" spans="1:10" ht="98.25" customHeight="1">
      <c r="A32" s="15" t="s">
        <v>3</v>
      </c>
      <c r="B32" s="16" t="s">
        <v>103</v>
      </c>
      <c r="C32" s="16" t="s">
        <v>104</v>
      </c>
      <c r="D32" s="15" t="s">
        <v>97</v>
      </c>
      <c r="E32" s="18" t="s">
        <v>4</v>
      </c>
      <c r="F32" s="19"/>
      <c r="G32" s="19"/>
      <c r="H32" s="2"/>
      <c r="I32" s="2"/>
      <c r="J32" s="2"/>
    </row>
    <row r="33" spans="1:7">
      <c r="A33" s="43" t="s">
        <v>37</v>
      </c>
      <c r="B33" s="5">
        <f>D33/C33</f>
        <v>7631.0101694915247</v>
      </c>
      <c r="C33" s="6">
        <v>2.95</v>
      </c>
      <c r="D33" s="6">
        <v>22511.48</v>
      </c>
      <c r="E33" s="6"/>
      <c r="F33" s="45"/>
      <c r="G33" s="45"/>
    </row>
    <row r="34" spans="1:7">
      <c r="A34" s="44"/>
      <c r="B34" s="5">
        <f>D34/C34</f>
        <v>7262</v>
      </c>
      <c r="C34" s="6">
        <v>3.07</v>
      </c>
      <c r="D34" s="6">
        <v>22294.34</v>
      </c>
      <c r="E34" s="6"/>
      <c r="F34" s="45"/>
      <c r="G34" s="45"/>
    </row>
    <row r="35" spans="1:7">
      <c r="A35" s="43" t="s">
        <v>38</v>
      </c>
      <c r="B35" s="5">
        <f t="shared" ref="B35:B40" si="0">D35/C35</f>
        <v>30.487987008665325</v>
      </c>
      <c r="C35" s="6">
        <v>1502.54</v>
      </c>
      <c r="D35" s="6">
        <v>45809.42</v>
      </c>
      <c r="E35" s="6"/>
      <c r="F35" s="45"/>
      <c r="G35" s="45"/>
    </row>
    <row r="36" spans="1:7">
      <c r="A36" s="44"/>
      <c r="B36" s="5">
        <f t="shared" si="0"/>
        <v>29.336449605131392</v>
      </c>
      <c r="C36" s="6">
        <v>1577.74</v>
      </c>
      <c r="D36" s="6">
        <v>46285.29</v>
      </c>
      <c r="E36" s="6"/>
      <c r="F36" s="45"/>
      <c r="G36" s="45"/>
    </row>
    <row r="37" spans="1:7" ht="16.5" customHeight="1">
      <c r="A37" s="43" t="s">
        <v>98</v>
      </c>
      <c r="B37" s="5">
        <f t="shared" si="0"/>
        <v>704.99818621523582</v>
      </c>
      <c r="C37" s="6">
        <v>16.54</v>
      </c>
      <c r="D37" s="6">
        <v>11660.67</v>
      </c>
      <c r="E37" s="6">
        <v>4.0599999999999996</v>
      </c>
      <c r="F37" s="45"/>
      <c r="G37" s="45"/>
    </row>
    <row r="38" spans="1:7">
      <c r="A38" s="44"/>
      <c r="B38" s="5">
        <f t="shared" si="0"/>
        <v>617.96426512968299</v>
      </c>
      <c r="C38" s="6">
        <v>17.350000000000001</v>
      </c>
      <c r="D38" s="6">
        <v>10721.68</v>
      </c>
      <c r="E38" s="6"/>
      <c r="F38" s="45"/>
      <c r="G38" s="45"/>
    </row>
    <row r="39" spans="1:7" ht="16.5" customHeight="1">
      <c r="A39" s="43" t="s">
        <v>99</v>
      </c>
      <c r="B39" s="5">
        <f t="shared" si="0"/>
        <v>704.9947526236881</v>
      </c>
      <c r="C39" s="6">
        <v>26.68</v>
      </c>
      <c r="D39" s="6">
        <v>18809.259999999998</v>
      </c>
      <c r="E39" s="6">
        <v>6.55</v>
      </c>
      <c r="F39" s="45"/>
      <c r="G39" s="45"/>
    </row>
    <row r="40" spans="1:7">
      <c r="A40" s="44"/>
      <c r="B40" s="5">
        <f t="shared" si="0"/>
        <v>614.80134932533736</v>
      </c>
      <c r="C40" s="6">
        <v>26.68</v>
      </c>
      <c r="D40" s="6">
        <v>16402.900000000001</v>
      </c>
      <c r="E40" s="6"/>
      <c r="F40" s="45"/>
      <c r="G40" s="45"/>
    </row>
    <row r="41" spans="1:7">
      <c r="A41" s="4" t="s">
        <v>68</v>
      </c>
      <c r="B41" s="5"/>
      <c r="C41" s="6"/>
      <c r="D41" s="6">
        <f>SUM(D33:D40)</f>
        <v>194495.04</v>
      </c>
      <c r="E41" s="6">
        <f>SUM(E33:E40)</f>
        <v>10.61</v>
      </c>
      <c r="F41" s="20"/>
      <c r="G41" s="20"/>
    </row>
    <row r="43" spans="1:7">
      <c r="A43" s="1" t="s">
        <v>7</v>
      </c>
    </row>
    <row r="45" spans="1:7" ht="66" customHeight="1">
      <c r="A45" s="14" t="s">
        <v>8</v>
      </c>
      <c r="B45" s="22" t="s">
        <v>9</v>
      </c>
      <c r="C45" s="23"/>
      <c r="D45" s="22" t="s">
        <v>10</v>
      </c>
      <c r="E45" s="23"/>
      <c r="F45" s="22" t="s">
        <v>11</v>
      </c>
      <c r="G45" s="23"/>
    </row>
    <row r="46" spans="1:7" ht="47.25" customHeight="1">
      <c r="A46" s="14">
        <v>1</v>
      </c>
      <c r="B46" s="21" t="s">
        <v>112</v>
      </c>
      <c r="C46" s="21"/>
      <c r="D46" s="22" t="s">
        <v>12</v>
      </c>
      <c r="E46" s="23"/>
      <c r="F46" s="34">
        <f>0.58*H4*C6</f>
        <v>1982.9039999999995</v>
      </c>
      <c r="G46" s="42"/>
    </row>
    <row r="47" spans="1:7" ht="33" customHeight="1">
      <c r="A47" s="14">
        <v>2</v>
      </c>
      <c r="B47" s="36" t="s">
        <v>13</v>
      </c>
      <c r="C47" s="37"/>
      <c r="D47" s="22" t="s">
        <v>12</v>
      </c>
      <c r="E47" s="23"/>
      <c r="F47" s="34">
        <f>1.82*H4*C6</f>
        <v>6222.2159999999994</v>
      </c>
      <c r="G47" s="42"/>
    </row>
    <row r="48" spans="1:7">
      <c r="A48" s="12">
        <v>3</v>
      </c>
      <c r="B48" s="21" t="s">
        <v>14</v>
      </c>
      <c r="C48" s="21"/>
      <c r="D48" s="25" t="s">
        <v>15</v>
      </c>
      <c r="E48" s="25"/>
      <c r="F48" s="24">
        <f>0.16*H4*C6</f>
        <v>547.00799999999992</v>
      </c>
      <c r="G48" s="24"/>
    </row>
    <row r="49" spans="1:7" ht="63" customHeight="1">
      <c r="A49" s="12">
        <v>4</v>
      </c>
      <c r="B49" s="21" t="s">
        <v>16</v>
      </c>
      <c r="C49" s="21"/>
      <c r="D49" s="22" t="s">
        <v>113</v>
      </c>
      <c r="E49" s="23"/>
      <c r="F49" s="24">
        <f>0.84*H4*C6</f>
        <v>2871.7919999999999</v>
      </c>
      <c r="G49" s="24"/>
    </row>
    <row r="50" spans="1:7" ht="60.75" customHeight="1">
      <c r="A50" s="12">
        <v>5</v>
      </c>
      <c r="B50" s="21" t="s">
        <v>17</v>
      </c>
      <c r="C50" s="21"/>
      <c r="D50" s="25" t="s">
        <v>18</v>
      </c>
      <c r="E50" s="25"/>
      <c r="F50" s="24">
        <f>1.11*H4*C6</f>
        <v>3794.8679999999999</v>
      </c>
      <c r="G50" s="24"/>
    </row>
    <row r="51" spans="1:7" ht="31.5" customHeight="1">
      <c r="A51" s="12">
        <v>6</v>
      </c>
      <c r="B51" s="21" t="s">
        <v>19</v>
      </c>
      <c r="C51" s="21"/>
      <c r="D51" s="25" t="s">
        <v>64</v>
      </c>
      <c r="E51" s="25"/>
      <c r="F51" s="24"/>
      <c r="G51" s="24"/>
    </row>
    <row r="52" spans="1:7" ht="30.75" customHeight="1">
      <c r="A52" s="12">
        <v>7</v>
      </c>
      <c r="B52" s="21" t="s">
        <v>20</v>
      </c>
      <c r="C52" s="21"/>
      <c r="D52" s="25" t="s">
        <v>64</v>
      </c>
      <c r="E52" s="25"/>
      <c r="F52" s="24">
        <f>2.35*7*C6</f>
        <v>4686.6049999999996</v>
      </c>
      <c r="G52" s="24"/>
    </row>
    <row r="53" spans="1:7" ht="46.5" customHeight="1">
      <c r="A53" s="12">
        <v>8</v>
      </c>
      <c r="B53" s="21" t="s">
        <v>21</v>
      </c>
      <c r="C53" s="21"/>
      <c r="D53" s="25" t="s">
        <v>72</v>
      </c>
      <c r="E53" s="25"/>
      <c r="F53" s="24">
        <f>0.28*H4*C6</f>
        <v>957.26400000000001</v>
      </c>
      <c r="G53" s="24"/>
    </row>
    <row r="54" spans="1:7" ht="30.75" customHeight="1">
      <c r="A54" s="9"/>
      <c r="B54" s="21" t="s">
        <v>22</v>
      </c>
      <c r="C54" s="21"/>
      <c r="D54" s="25"/>
      <c r="E54" s="25"/>
      <c r="F54" s="24">
        <f>SUM(F46:G53)</f>
        <v>21062.656999999996</v>
      </c>
      <c r="G54" s="24"/>
    </row>
    <row r="55" spans="1:7" ht="18.75" customHeight="1"/>
    <row r="56" spans="1:7" ht="16.5" customHeight="1">
      <c r="A56" s="1" t="s">
        <v>23</v>
      </c>
    </row>
    <row r="57" spans="1:7" ht="14.25" customHeight="1"/>
    <row r="58" spans="1:7" ht="54.75" customHeight="1">
      <c r="A58" s="9" t="s">
        <v>8</v>
      </c>
      <c r="B58" s="25" t="s">
        <v>24</v>
      </c>
      <c r="C58" s="25"/>
      <c r="D58" s="22" t="s">
        <v>25</v>
      </c>
      <c r="E58" s="23"/>
      <c r="F58" s="22" t="s">
        <v>26</v>
      </c>
      <c r="G58" s="23"/>
    </row>
    <row r="59" spans="1:7" ht="33.75" customHeight="1">
      <c r="A59" s="9">
        <v>1</v>
      </c>
      <c r="B59" s="28" t="s">
        <v>101</v>
      </c>
      <c r="C59" s="29"/>
      <c r="D59" s="30" t="s">
        <v>102</v>
      </c>
      <c r="E59" s="31"/>
      <c r="F59" s="32">
        <v>7048</v>
      </c>
      <c r="G59" s="33"/>
    </row>
    <row r="60" spans="1:7" ht="33.75" customHeight="1">
      <c r="A60" s="17">
        <v>2</v>
      </c>
      <c r="B60" s="28" t="s">
        <v>105</v>
      </c>
      <c r="C60" s="29"/>
      <c r="D60" s="30" t="s">
        <v>106</v>
      </c>
      <c r="E60" s="31"/>
      <c r="F60" s="32">
        <v>684</v>
      </c>
      <c r="G60" s="33"/>
    </row>
    <row r="61" spans="1:7" ht="28.5" customHeight="1">
      <c r="A61" s="9"/>
      <c r="B61" s="36" t="s">
        <v>70</v>
      </c>
      <c r="C61" s="37"/>
      <c r="D61" s="22"/>
      <c r="E61" s="23"/>
      <c r="F61" s="34">
        <f>SUM(F59:G60)</f>
        <v>7732</v>
      </c>
      <c r="G61" s="23"/>
    </row>
    <row r="63" spans="1:7">
      <c r="A63" s="1" t="s">
        <v>27</v>
      </c>
      <c r="D63" s="7">
        <f>3.4*H4*C6</f>
        <v>11623.919999999998</v>
      </c>
      <c r="E63" s="1" t="s">
        <v>28</v>
      </c>
    </row>
    <row r="64" spans="1:7">
      <c r="A64" s="1" t="s">
        <v>29</v>
      </c>
      <c r="D64" s="7">
        <f>F68*5.3%</f>
        <v>2355.85689</v>
      </c>
      <c r="E64" s="1" t="s">
        <v>28</v>
      </c>
    </row>
    <row r="66" spans="1:7">
      <c r="A66" s="1" t="s">
        <v>41</v>
      </c>
    </row>
    <row r="67" spans="1:7">
      <c r="A67" s="1" t="s">
        <v>110</v>
      </c>
    </row>
    <row r="68" spans="1:7">
      <c r="B68" s="1" t="s">
        <v>40</v>
      </c>
      <c r="F68" s="7">
        <f>23350.44+21099.69</f>
        <v>44450.13</v>
      </c>
      <c r="G68" s="1" t="s">
        <v>28</v>
      </c>
    </row>
    <row r="69" spans="1:7">
      <c r="F69" s="7"/>
    </row>
    <row r="70" spans="1:7">
      <c r="A70" s="1" t="s">
        <v>111</v>
      </c>
    </row>
    <row r="71" spans="1:7">
      <c r="B71" s="1" t="s">
        <v>39</v>
      </c>
      <c r="F71" s="7">
        <f>F54+F61+D63</f>
        <v>40418.57699999999</v>
      </c>
      <c r="G71" s="1" t="s">
        <v>28</v>
      </c>
    </row>
    <row r="73" spans="1:7">
      <c r="A73" s="1" t="s">
        <v>30</v>
      </c>
    </row>
    <row r="75" spans="1:7" ht="76.5">
      <c r="A75" s="8" t="s">
        <v>31</v>
      </c>
      <c r="B75" s="35" t="s">
        <v>32</v>
      </c>
      <c r="C75" s="35"/>
      <c r="D75" s="8" t="s">
        <v>33</v>
      </c>
      <c r="E75" s="35" t="s">
        <v>34</v>
      </c>
      <c r="F75" s="35"/>
      <c r="G75" s="8" t="s">
        <v>35</v>
      </c>
    </row>
    <row r="76" spans="1:7" ht="26.25" customHeight="1">
      <c r="A76" s="26" t="s">
        <v>36</v>
      </c>
      <c r="B76" s="27" t="s">
        <v>54</v>
      </c>
      <c r="C76" s="27"/>
      <c r="D76" s="10"/>
      <c r="E76" s="27" t="s">
        <v>56</v>
      </c>
      <c r="F76" s="27"/>
      <c r="G76" s="10"/>
    </row>
    <row r="77" spans="1:7" ht="27" customHeight="1">
      <c r="A77" s="26"/>
      <c r="B77" s="27" t="s">
        <v>42</v>
      </c>
      <c r="C77" s="27"/>
      <c r="D77" s="10"/>
      <c r="E77" s="27" t="s">
        <v>56</v>
      </c>
      <c r="F77" s="27"/>
      <c r="G77" s="10"/>
    </row>
    <row r="78" spans="1:7" ht="27.75" customHeight="1">
      <c r="A78" s="26"/>
      <c r="B78" s="27" t="s">
        <v>43</v>
      </c>
      <c r="C78" s="27"/>
      <c r="D78" s="10"/>
      <c r="E78" s="27" t="s">
        <v>56</v>
      </c>
      <c r="F78" s="27"/>
      <c r="G78" s="10"/>
    </row>
    <row r="79" spans="1:7" ht="29.25" customHeight="1">
      <c r="A79" s="10" t="s">
        <v>44</v>
      </c>
      <c r="B79" s="27" t="s">
        <v>45</v>
      </c>
      <c r="C79" s="27"/>
      <c r="D79" s="10"/>
      <c r="E79" s="27" t="s">
        <v>57</v>
      </c>
      <c r="F79" s="27"/>
      <c r="G79" s="10"/>
    </row>
    <row r="80" spans="1:7" ht="39" customHeight="1">
      <c r="A80" s="26" t="s">
        <v>46</v>
      </c>
      <c r="B80" s="27" t="s">
        <v>55</v>
      </c>
      <c r="C80" s="27"/>
      <c r="D80" s="10"/>
      <c r="E80" s="27" t="s">
        <v>58</v>
      </c>
      <c r="F80" s="27"/>
      <c r="G80" s="10"/>
    </row>
    <row r="81" spans="1:7" ht="67.5" customHeight="1">
      <c r="A81" s="26"/>
      <c r="B81" s="27" t="s">
        <v>47</v>
      </c>
      <c r="C81" s="27"/>
      <c r="D81" s="10"/>
      <c r="E81" s="27" t="s">
        <v>59</v>
      </c>
      <c r="F81" s="27"/>
      <c r="G81" s="10"/>
    </row>
    <row r="82" spans="1:7" ht="27" customHeight="1">
      <c r="A82" s="26"/>
      <c r="B82" s="27" t="s">
        <v>51</v>
      </c>
      <c r="C82" s="27"/>
      <c r="D82" s="10"/>
      <c r="E82" s="27" t="s">
        <v>60</v>
      </c>
      <c r="F82" s="27"/>
      <c r="G82" s="10"/>
    </row>
    <row r="83" spans="1:7" ht="52.5" customHeight="1">
      <c r="A83" s="26"/>
      <c r="B83" s="27" t="s">
        <v>52</v>
      </c>
      <c r="C83" s="27"/>
      <c r="D83" s="10"/>
      <c r="E83" s="27" t="s">
        <v>61</v>
      </c>
      <c r="F83" s="27"/>
      <c r="G83" s="10"/>
    </row>
    <row r="84" spans="1:7" ht="30" customHeight="1">
      <c r="A84" s="26"/>
      <c r="B84" s="27" t="s">
        <v>53</v>
      </c>
      <c r="C84" s="27"/>
      <c r="D84" s="10"/>
      <c r="E84" s="27" t="s">
        <v>62</v>
      </c>
      <c r="F84" s="27"/>
      <c r="G84" s="10"/>
    </row>
    <row r="85" spans="1:7" ht="41.25" customHeight="1">
      <c r="A85" s="26"/>
      <c r="B85" s="27" t="s">
        <v>48</v>
      </c>
      <c r="C85" s="27"/>
      <c r="D85" s="10"/>
      <c r="E85" s="27" t="s">
        <v>63</v>
      </c>
      <c r="F85" s="27"/>
      <c r="G85" s="10"/>
    </row>
    <row r="86" spans="1:7" ht="31.5" customHeight="1">
      <c r="A86" s="26"/>
      <c r="B86" s="27" t="s">
        <v>49</v>
      </c>
      <c r="C86" s="27"/>
      <c r="D86" s="10">
        <v>1</v>
      </c>
      <c r="E86" s="27" t="s">
        <v>58</v>
      </c>
      <c r="F86" s="27"/>
      <c r="G86" s="10">
        <v>1</v>
      </c>
    </row>
    <row r="87" spans="1:7">
      <c r="A87" s="26"/>
      <c r="B87" s="27" t="s">
        <v>50</v>
      </c>
      <c r="C87" s="27"/>
      <c r="D87" s="10"/>
      <c r="E87" s="27"/>
      <c r="F87" s="27"/>
      <c r="G87" s="10"/>
    </row>
    <row r="90" spans="1:7">
      <c r="A90" s="1" t="s">
        <v>66</v>
      </c>
      <c r="F90" s="1" t="s">
        <v>65</v>
      </c>
    </row>
    <row r="92" spans="1:7">
      <c r="A92" s="1" t="s">
        <v>69</v>
      </c>
      <c r="F9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7">
    <mergeCell ref="A39:A40"/>
    <mergeCell ref="F39:F40"/>
    <mergeCell ref="G39:G40"/>
    <mergeCell ref="A35:A36"/>
    <mergeCell ref="F35:F36"/>
    <mergeCell ref="G35:G36"/>
    <mergeCell ref="A37:A38"/>
    <mergeCell ref="F37:F38"/>
    <mergeCell ref="G37:G38"/>
    <mergeCell ref="C22:D22"/>
    <mergeCell ref="E22:F22"/>
    <mergeCell ref="A33:A34"/>
    <mergeCell ref="F33:F34"/>
    <mergeCell ref="G33:G34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:G1"/>
    <mergeCell ref="A2:G2"/>
    <mergeCell ref="A3:G3"/>
    <mergeCell ref="A4:G4"/>
    <mergeCell ref="B45:C45"/>
    <mergeCell ref="D45:E45"/>
    <mergeCell ref="F45:G45"/>
    <mergeCell ref="A17:D17"/>
    <mergeCell ref="E17:F17"/>
    <mergeCell ref="A18:D18"/>
    <mergeCell ref="E18:F18"/>
    <mergeCell ref="C23:D23"/>
    <mergeCell ref="E23:F23"/>
    <mergeCell ref="A21:B21"/>
    <mergeCell ref="C21:D21"/>
    <mergeCell ref="E21:F21"/>
    <mergeCell ref="E85:F85"/>
    <mergeCell ref="B58:C58"/>
    <mergeCell ref="D58:E58"/>
    <mergeCell ref="F58:G58"/>
    <mergeCell ref="B59:C59"/>
    <mergeCell ref="F59:G59"/>
    <mergeCell ref="D59:E59"/>
    <mergeCell ref="B79:C79"/>
    <mergeCell ref="E79:F79"/>
    <mergeCell ref="F61:G61"/>
    <mergeCell ref="B75:C75"/>
    <mergeCell ref="E75:F75"/>
    <mergeCell ref="B61:C61"/>
    <mergeCell ref="D61:E61"/>
    <mergeCell ref="A80:A87"/>
    <mergeCell ref="B80:C80"/>
    <mergeCell ref="E80:F80"/>
    <mergeCell ref="B81:C81"/>
    <mergeCell ref="E81:F81"/>
    <mergeCell ref="B82:C82"/>
    <mergeCell ref="E82:F82"/>
    <mergeCell ref="B86:C86"/>
    <mergeCell ref="E86:F86"/>
    <mergeCell ref="B87:C87"/>
    <mergeCell ref="E87:F87"/>
    <mergeCell ref="B83:C83"/>
    <mergeCell ref="E83:F83"/>
    <mergeCell ref="B84:C84"/>
    <mergeCell ref="E84:F84"/>
    <mergeCell ref="B85:C85"/>
    <mergeCell ref="B54:C54"/>
    <mergeCell ref="D54:E54"/>
    <mergeCell ref="F54:G54"/>
    <mergeCell ref="A76:A78"/>
    <mergeCell ref="B76:C76"/>
    <mergeCell ref="E76:F76"/>
    <mergeCell ref="B77:C77"/>
    <mergeCell ref="E77:F77"/>
    <mergeCell ref="B78:C78"/>
    <mergeCell ref="E78:F78"/>
    <mergeCell ref="B60:C60"/>
    <mergeCell ref="D60:E60"/>
    <mergeCell ref="F60:G60"/>
    <mergeCell ref="B53:C53"/>
    <mergeCell ref="D53:E53"/>
    <mergeCell ref="F53:G53"/>
    <mergeCell ref="F51:G51"/>
    <mergeCell ref="B52:C52"/>
    <mergeCell ref="D52:E52"/>
    <mergeCell ref="F52:G52"/>
    <mergeCell ref="B51:C51"/>
    <mergeCell ref="D51:E51"/>
    <mergeCell ref="B49:C49"/>
    <mergeCell ref="D49:E49"/>
    <mergeCell ref="F49:G49"/>
    <mergeCell ref="B50:C50"/>
    <mergeCell ref="D50:E50"/>
    <mergeCell ref="F50:G5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2015-03-10T07:58:17Z</dcterms:modified>
</cp:coreProperties>
</file>