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0" yWindow="105" windowWidth="1521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4" i="11"/>
  <c r="G42"/>
  <c r="G40"/>
  <c r="G38"/>
  <c r="G36"/>
  <c r="D71"/>
  <c r="F54"/>
  <c r="F52"/>
  <c r="D72"/>
  <c r="F69"/>
  <c r="F51"/>
  <c r="F50"/>
  <c r="E44"/>
  <c r="D44"/>
  <c r="B43"/>
  <c r="B42"/>
  <c r="B41"/>
  <c r="B40"/>
  <c r="B39"/>
  <c r="B38"/>
  <c r="B37"/>
  <c r="B36"/>
  <c r="C6"/>
  <c r="F53" s="1"/>
  <c r="G44" l="1"/>
  <c r="F55"/>
  <c r="F88" s="1"/>
</calcChain>
</file>

<file path=xl/sharedStrings.xml><?xml version="1.0" encoding="utf-8"?>
<sst xmlns="http://schemas.openxmlformats.org/spreadsheetml/2006/main" count="158" uniqueCount="134">
  <si>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</si>
  <si>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</si>
  <si>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</si>
  <si>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</si>
  <si>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</si>
  <si>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</si>
  <si>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</si>
  <si>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</si>
  <si>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</si>
  <si>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</si>
  <si>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</si>
  <si>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</si>
  <si>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</si>
  <si>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</si>
  <si>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</si>
  <si>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</si>
  <si>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</si>
  <si>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</si>
  <si>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</si>
  <si>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</si>
  <si>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</si>
  <si>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</si>
  <si>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</si>
  <si>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</si>
  <si>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</si>
  <si>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</si>
  <si>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</si>
  <si>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</si>
  <si>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</si>
  <si>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</si>
  <si>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</si>
  <si>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</si>
  <si>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</si>
  <si>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</si>
  <si>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</si>
  <si>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</si>
  <si>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</si>
  <si>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</si>
  <si>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</si>
  <si>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</si>
  <si>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</si>
  <si>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</si>
  <si>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</si>
  <si>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</si>
  <si>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</si>
  <si>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</si>
  <si>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</si>
  <si>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</si>
  <si>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</si>
  <si>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</si>
  <si>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</si>
  <si>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</si>
  <si>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</si>
  <si>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</si>
  <si>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</si>
  <si>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</si>
  <si>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</si>
  <si>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</si>
  <si>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</si>
  <si>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</si>
  <si>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</si>
  <si>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</si>
  <si>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</si>
  <si>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</si>
  <si>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</si>
  <si>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</si>
  <si>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</si>
  <si>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общего имущества дома" составила на 01.03.2014г-</t>
  </si>
  <si>
    <t xml:space="preserve">многоквартирным домом № 15  по улице Кирова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</si>
  <si>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</si>
  <si>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</si>
  <si>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</si>
  <si>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</si>
  <si>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</si>
  <si>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</si>
  <si>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</si>
  <si>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</si>
  <si>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</si>
  <si>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</si>
  <si>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</si>
  <si>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</si>
  <si>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</si>
  <si>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</si>
  <si>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</si>
  <si>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</si>
  <si>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</si>
  <si>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</si>
  <si>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</si>
  <si>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</si>
  <si>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</si>
  <si>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</si>
  <si>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</si>
  <si>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</si>
  <si>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01.09.2013г.</t>
  </si>
  <si>
    <t>351 от 24.12.08г.</t>
  </si>
  <si>
    <t>21.06.2013г.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</si>
  <si>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</si>
  <si>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</si>
  <si>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</si>
  <si>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составила на 01.03.2014г-</t>
  </si>
  <si>
    <t>вывоз мусора</t>
  </si>
  <si>
    <t>дома за 2014 год -</t>
  </si>
  <si>
    <t xml:space="preserve">       Задолженность жителей за 2014 год по услуге "содержание и текущий ремонт</t>
  </si>
  <si>
    <t xml:space="preserve">       Задолженность жителей за 2014 год по коммунальным услугам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</si>
  <si>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</si>
  <si>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</si>
  <si>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</si>
  <si>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Очистка крыши от снега, сосулек</t>
  </si>
  <si>
    <t>Январь</t>
  </si>
  <si>
    <t>Очистка кровли от снега и наледи</t>
  </si>
  <si>
    <t>Февраль</t>
  </si>
  <si>
    <t>Установка замка</t>
  </si>
  <si>
    <t>Март</t>
  </si>
  <si>
    <t>Ремонт и прочистка врезки ХВ</t>
  </si>
  <si>
    <t>Демонтаж антенн, крепление зонта</t>
  </si>
  <si>
    <t>кв.25 ремонт стояка канализации</t>
  </si>
  <si>
    <t>Июнь</t>
  </si>
  <si>
    <t>Заполнение системы отопления</t>
  </si>
  <si>
    <t>Сентябрь</t>
  </si>
  <si>
    <t>кв.3 прочистка стояка канализации</t>
  </si>
  <si>
    <t>Октябрь</t>
  </si>
  <si>
    <t>Ремонт щита этажного</t>
  </si>
  <si>
    <t>Декабрь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</si>
  <si>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</si>
  <si>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</si>
  <si>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</si>
  <si>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</si>
  <si>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</si>
  <si>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</si>
  <si>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</si>
  <si>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</si>
  <si>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по дому на 01.03.2016г перед</t>
  </si>
  <si>
    <t>ООО "Жилищное хозяйстов"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</si>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</sst>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topLeftCell="A32" workbookViewId="0">
      <selection activeCell="G42" sqref="G42:G43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10">
      <c r="A1" s="39" t="s">
        <v>0</v>
      </c>
      <c r="B1" s="39"/>
      <c r="C1" s="39"/>
      <c r="D1" s="39"/>
      <c r="E1" s="39"/>
      <c r="F1" s="39"/>
      <c r="G1" s="39"/>
    </row>
    <row r="2" spans="1:10">
      <c r="A2" s="39" t="s">
        <v>5</v>
      </c>
      <c r="B2" s="39"/>
      <c r="C2" s="39"/>
      <c r="D2" s="39"/>
      <c r="E2" s="39"/>
      <c r="F2" s="39"/>
      <c r="G2" s="39"/>
    </row>
    <row r="3" spans="1:10">
      <c r="A3" s="39" t="s">
        <v>68</v>
      </c>
      <c r="B3" s="39"/>
      <c r="C3" s="39"/>
      <c r="D3" s="39"/>
      <c r="E3" s="39"/>
      <c r="F3" s="39"/>
      <c r="G3" s="39"/>
    </row>
    <row r="4" spans="1:10">
      <c r="A4" s="39" t="s">
        <v>106</v>
      </c>
      <c r="B4" s="39"/>
      <c r="C4" s="39"/>
      <c r="D4" s="39"/>
      <c r="E4" s="39"/>
      <c r="F4" s="39"/>
      <c r="G4" s="39"/>
      <c r="H4" s="11">
        <v>12</v>
      </c>
    </row>
    <row r="5" spans="1:10" ht="11.25" customHeight="1"/>
    <row r="6" spans="1:10">
      <c r="A6" s="1" t="s">
        <v>6</v>
      </c>
      <c r="C6" s="3">
        <f>D7+D8</f>
        <v>1257.5</v>
      </c>
      <c r="D6" s="1" t="s">
        <v>2</v>
      </c>
    </row>
    <row r="7" spans="1:10">
      <c r="A7" s="1" t="s">
        <v>69</v>
      </c>
      <c r="B7" s="1" t="s">
        <v>70</v>
      </c>
      <c r="C7" s="3"/>
      <c r="D7" s="1">
        <v>1187.4000000000001</v>
      </c>
      <c r="E7" s="1" t="s">
        <v>2</v>
      </c>
    </row>
    <row r="8" spans="1:10">
      <c r="B8" s="1" t="s">
        <v>71</v>
      </c>
      <c r="C8" s="3"/>
      <c r="D8" s="1">
        <v>70.099999999999994</v>
      </c>
      <c r="E8" s="1" t="s">
        <v>2</v>
      </c>
    </row>
    <row r="9" spans="1:10">
      <c r="A9" s="1" t="s">
        <v>72</v>
      </c>
      <c r="C9" s="1">
        <v>4</v>
      </c>
    </row>
    <row r="10" spans="1:10">
      <c r="A10" s="1" t="s">
        <v>73</v>
      </c>
      <c r="C10" s="1">
        <v>2</v>
      </c>
    </row>
    <row r="11" spans="1:10">
      <c r="A11" s="1" t="s">
        <v>74</v>
      </c>
      <c r="C11" s="1">
        <v>30</v>
      </c>
    </row>
    <row r="12" spans="1:10">
      <c r="A12" s="1" t="s">
        <v>75</v>
      </c>
      <c r="E12" s="1">
        <v>84.8</v>
      </c>
      <c r="F12" s="1" t="s">
        <v>2</v>
      </c>
    </row>
    <row r="13" spans="1:10">
      <c r="A13" s="1" t="s">
        <v>76</v>
      </c>
      <c r="B13" s="1">
        <v>445.4</v>
      </c>
      <c r="C13" s="1" t="s">
        <v>2</v>
      </c>
      <c r="H13" s="2"/>
      <c r="I13" s="2"/>
      <c r="J13" s="2"/>
    </row>
    <row r="14" spans="1:10">
      <c r="A14" s="1" t="s">
        <v>77</v>
      </c>
      <c r="B14" s="1">
        <v>445.4</v>
      </c>
      <c r="C14" s="1" t="s">
        <v>2</v>
      </c>
    </row>
    <row r="15" spans="1:10">
      <c r="A15" s="1" t="s">
        <v>78</v>
      </c>
      <c r="D15" s="1">
        <v>920</v>
      </c>
      <c r="E15" s="1" t="s">
        <v>2</v>
      </c>
    </row>
    <row r="17" spans="1:6">
      <c r="A17" s="1" t="s">
        <v>79</v>
      </c>
    </row>
    <row r="18" spans="1:6">
      <c r="A18" s="38" t="s">
        <v>80</v>
      </c>
      <c r="B18" s="38"/>
      <c r="C18" s="38"/>
      <c r="D18" s="38"/>
      <c r="E18" s="38" t="s">
        <v>81</v>
      </c>
      <c r="F18" s="38"/>
    </row>
    <row r="19" spans="1:6">
      <c r="A19" s="40" t="s">
        <v>82</v>
      </c>
      <c r="B19" s="40"/>
      <c r="C19" s="40"/>
      <c r="D19" s="40"/>
      <c r="E19" s="38" t="s">
        <v>95</v>
      </c>
      <c r="F19" s="38"/>
    </row>
    <row r="20" spans="1:6">
      <c r="A20" s="40" t="s">
        <v>83</v>
      </c>
      <c r="B20" s="40"/>
      <c r="C20" s="40"/>
      <c r="D20" s="40"/>
      <c r="E20" s="38" t="s">
        <v>93</v>
      </c>
      <c r="F20" s="38"/>
    </row>
    <row r="22" spans="1:6">
      <c r="A22" s="1" t="s">
        <v>84</v>
      </c>
    </row>
    <row r="23" spans="1:6" ht="31.5" customHeight="1">
      <c r="A23" s="37" t="s">
        <v>85</v>
      </c>
      <c r="B23" s="37"/>
      <c r="C23" s="37" t="s">
        <v>86</v>
      </c>
      <c r="D23" s="37"/>
      <c r="E23" s="37" t="s">
        <v>87</v>
      </c>
      <c r="F23" s="37"/>
    </row>
    <row r="24" spans="1:6">
      <c r="A24" s="13" t="s">
        <v>88</v>
      </c>
      <c r="B24" s="13"/>
      <c r="C24" s="38">
        <v>28</v>
      </c>
      <c r="D24" s="38"/>
      <c r="E24" s="38">
        <v>28</v>
      </c>
      <c r="F24" s="38"/>
    </row>
    <row r="25" spans="1:6">
      <c r="A25" s="13" t="s">
        <v>89</v>
      </c>
      <c r="B25" s="13"/>
      <c r="C25" s="38">
        <v>26</v>
      </c>
      <c r="D25" s="38"/>
      <c r="E25" s="38">
        <v>27</v>
      </c>
      <c r="F25" s="38"/>
    </row>
    <row r="27" spans="1:6">
      <c r="A27" s="1" t="s">
        <v>90</v>
      </c>
      <c r="C27" s="1" t="s">
        <v>94</v>
      </c>
    </row>
    <row r="29" spans="1:6">
      <c r="A29" s="1" t="s">
        <v>91</v>
      </c>
    </row>
    <row r="30" spans="1:6">
      <c r="B30" s="1" t="s">
        <v>123</v>
      </c>
      <c r="D30" s="1">
        <v>12.08</v>
      </c>
      <c r="E30" s="1" t="s">
        <v>92</v>
      </c>
    </row>
    <row r="31" spans="1:6">
      <c r="B31" s="1" t="s">
        <v>100</v>
      </c>
      <c r="D31" s="1">
        <v>2.95</v>
      </c>
      <c r="E31" s="1" t="s">
        <v>92</v>
      </c>
    </row>
    <row r="32" spans="1:6">
      <c r="B32" s="1" t="s">
        <v>124</v>
      </c>
      <c r="D32" s="1">
        <v>13.12</v>
      </c>
      <c r="E32" s="1" t="s">
        <v>92</v>
      </c>
    </row>
    <row r="33" spans="1:10">
      <c r="B33" s="1" t="s">
        <v>100</v>
      </c>
      <c r="D33" s="1">
        <v>3.04</v>
      </c>
      <c r="E33" s="1" t="s">
        <v>92</v>
      </c>
    </row>
    <row r="34" spans="1:10" ht="30.75" customHeight="1">
      <c r="A34" s="1" t="s">
        <v>1</v>
      </c>
    </row>
    <row r="35" spans="1:10" ht="98.25" customHeight="1">
      <c r="A35" s="14" t="s">
        <v>3</v>
      </c>
      <c r="B35" s="21" t="s">
        <v>125</v>
      </c>
      <c r="C35" s="21" t="s">
        <v>126</v>
      </c>
      <c r="D35" s="14" t="s">
        <v>96</v>
      </c>
      <c r="E35" s="15" t="s">
        <v>4</v>
      </c>
      <c r="F35" s="22" t="s">
        <v>129</v>
      </c>
      <c r="G35" s="22" t="s">
        <v>130</v>
      </c>
      <c r="H35" s="2"/>
      <c r="I35" s="2"/>
      <c r="J35" s="2"/>
    </row>
    <row r="36" spans="1:10">
      <c r="A36" s="32" t="s">
        <v>35</v>
      </c>
      <c r="B36" s="5">
        <f>D36/C36</f>
        <v>21386.921824104236</v>
      </c>
      <c r="C36" s="6">
        <v>3.07</v>
      </c>
      <c r="D36" s="6">
        <v>65657.850000000006</v>
      </c>
      <c r="E36" s="6">
        <v>-104.38</v>
      </c>
      <c r="F36" s="34">
        <v>130171.44</v>
      </c>
      <c r="G36" s="35">
        <f>D36+D37+E36+E37-F36</f>
        <v>5139.4799999999814</v>
      </c>
    </row>
    <row r="37" spans="1:10">
      <c r="A37" s="33"/>
      <c r="B37" s="5">
        <f>D37/C37</f>
        <v>20823.119402985074</v>
      </c>
      <c r="C37" s="6">
        <v>3.35</v>
      </c>
      <c r="D37" s="6">
        <v>69757.45</v>
      </c>
      <c r="E37" s="6"/>
      <c r="F37" s="34"/>
      <c r="G37" s="36"/>
    </row>
    <row r="38" spans="1:10">
      <c r="A38" s="32" t="s">
        <v>36</v>
      </c>
      <c r="B38" s="5">
        <f t="shared" ref="B38:B43" si="0">D38/C38</f>
        <v>122.76704653491704</v>
      </c>
      <c r="C38" s="6">
        <v>1577.74</v>
      </c>
      <c r="D38" s="6">
        <v>193694.48</v>
      </c>
      <c r="E38" s="6">
        <v>23161.279999999999</v>
      </c>
      <c r="F38" s="34">
        <v>371932.15</v>
      </c>
      <c r="G38" s="35">
        <f t="shared" ref="G38" si="1">D38+D39+E38+E39-F38</f>
        <v>13877.640000000014</v>
      </c>
    </row>
    <row r="39" spans="1:10">
      <c r="A39" s="33"/>
      <c r="B39" s="5">
        <f t="shared" si="0"/>
        <v>96.213635302358156</v>
      </c>
      <c r="C39" s="6">
        <v>1756.03</v>
      </c>
      <c r="D39" s="6">
        <v>168954.03</v>
      </c>
      <c r="E39" s="6"/>
      <c r="F39" s="34"/>
      <c r="G39" s="36"/>
    </row>
    <row r="40" spans="1:10" ht="16.5" customHeight="1">
      <c r="A40" s="32" t="s">
        <v>97</v>
      </c>
      <c r="B40" s="5">
        <f t="shared" si="0"/>
        <v>1536.8380403458211</v>
      </c>
      <c r="C40" s="6">
        <v>17.350000000000001</v>
      </c>
      <c r="D40" s="6">
        <v>26664.14</v>
      </c>
      <c r="E40" s="6">
        <v>-48.36</v>
      </c>
      <c r="F40" s="34">
        <v>57094.95</v>
      </c>
      <c r="G40" s="35">
        <f t="shared" ref="G40" si="2">D40+D41+E40+E41-F40</f>
        <v>1275.1900000000023</v>
      </c>
    </row>
    <row r="41" spans="1:10">
      <c r="A41" s="33"/>
      <c r="B41" s="5">
        <f t="shared" si="0"/>
        <v>1647.8650752464971</v>
      </c>
      <c r="C41" s="6">
        <v>19.27</v>
      </c>
      <c r="D41" s="6">
        <v>31754.36</v>
      </c>
      <c r="E41" s="6"/>
      <c r="F41" s="34"/>
      <c r="G41" s="36"/>
    </row>
    <row r="42" spans="1:10" ht="16.5" customHeight="1">
      <c r="A42" s="32" t="s">
        <v>98</v>
      </c>
      <c r="B42" s="5">
        <f t="shared" si="0"/>
        <v>1440.8032233883057</v>
      </c>
      <c r="C42" s="6">
        <v>26.68</v>
      </c>
      <c r="D42" s="6">
        <v>38440.629999999997</v>
      </c>
      <c r="E42" s="6">
        <v>-74.36</v>
      </c>
      <c r="F42" s="34">
        <v>80627.14</v>
      </c>
      <c r="G42" s="35">
        <f t="shared" ref="G42" si="3">D42+D43+E42+E43-F42</f>
        <v>1496.5199999999895</v>
      </c>
    </row>
    <row r="43" spans="1:10">
      <c r="A43" s="33"/>
      <c r="B43" s="5">
        <f t="shared" si="0"/>
        <v>1544.015172900494</v>
      </c>
      <c r="C43" s="6">
        <v>28.34</v>
      </c>
      <c r="D43" s="6">
        <v>43757.39</v>
      </c>
      <c r="E43" s="6"/>
      <c r="F43" s="34"/>
      <c r="G43" s="36"/>
    </row>
    <row r="44" spans="1:10">
      <c r="A44" s="4" t="s">
        <v>64</v>
      </c>
      <c r="B44" s="5"/>
      <c r="C44" s="6"/>
      <c r="D44" s="6">
        <f>SUM(D36:D43)</f>
        <v>638680.33000000007</v>
      </c>
      <c r="E44" s="6">
        <f>SUM(E36:E43)</f>
        <v>22934.179999999997</v>
      </c>
      <c r="F44" s="6">
        <f t="shared" ref="F44:G44" si="4">SUM(F36:F43)</f>
        <v>639825.68000000005</v>
      </c>
      <c r="G44" s="6">
        <f t="shared" si="4"/>
        <v>21788.829999999987</v>
      </c>
    </row>
    <row r="47" spans="1:10">
      <c r="A47" s="1" t="s">
        <v>7</v>
      </c>
    </row>
    <row r="49" spans="1:7" ht="60.75" customHeight="1">
      <c r="A49" s="9" t="s">
        <v>8</v>
      </c>
      <c r="B49" s="30" t="s">
        <v>9</v>
      </c>
      <c r="C49" s="31"/>
      <c r="D49" s="30" t="s">
        <v>10</v>
      </c>
      <c r="E49" s="31"/>
      <c r="F49" s="30" t="s">
        <v>11</v>
      </c>
      <c r="G49" s="31"/>
    </row>
    <row r="50" spans="1:7" ht="33" customHeight="1">
      <c r="A50" s="9">
        <v>1</v>
      </c>
      <c r="B50" s="27" t="s">
        <v>104</v>
      </c>
      <c r="C50" s="27"/>
      <c r="D50" s="28" t="s">
        <v>12</v>
      </c>
      <c r="E50" s="28"/>
      <c r="F50" s="29">
        <f>0.58*H4*D7</f>
        <v>8264.3040000000001</v>
      </c>
      <c r="G50" s="29"/>
    </row>
    <row r="51" spans="1:7" ht="33" customHeight="1">
      <c r="A51" s="9">
        <v>2</v>
      </c>
      <c r="B51" s="27" t="s">
        <v>13</v>
      </c>
      <c r="C51" s="27"/>
      <c r="D51" s="28" t="s">
        <v>12</v>
      </c>
      <c r="E51" s="28"/>
      <c r="F51" s="29">
        <f>1.82*H4*D7</f>
        <v>25932.816000000003</v>
      </c>
      <c r="G51" s="29"/>
    </row>
    <row r="52" spans="1:7" ht="18.75" customHeight="1">
      <c r="A52" s="12">
        <v>3</v>
      </c>
      <c r="B52" s="27" t="s">
        <v>14</v>
      </c>
      <c r="C52" s="27"/>
      <c r="D52" s="28" t="s">
        <v>15</v>
      </c>
      <c r="E52" s="28"/>
      <c r="F52" s="29">
        <f>0.17*H4*D7</f>
        <v>2422.2960000000003</v>
      </c>
      <c r="G52" s="29"/>
    </row>
    <row r="53" spans="1:7" ht="66.75" customHeight="1">
      <c r="A53" s="12">
        <v>4</v>
      </c>
      <c r="B53" s="27" t="s">
        <v>16</v>
      </c>
      <c r="C53" s="27"/>
      <c r="D53" s="30" t="s">
        <v>105</v>
      </c>
      <c r="E53" s="31"/>
      <c r="F53" s="29">
        <f>0.84*H4*C6</f>
        <v>12675.6</v>
      </c>
      <c r="G53" s="29"/>
    </row>
    <row r="54" spans="1:7" ht="61.5" customHeight="1">
      <c r="A54" s="12">
        <v>5</v>
      </c>
      <c r="B54" s="27" t="s">
        <v>17</v>
      </c>
      <c r="C54" s="27"/>
      <c r="D54" s="28" t="s">
        <v>18</v>
      </c>
      <c r="E54" s="28"/>
      <c r="F54" s="29">
        <f>1.37*H4*C6</f>
        <v>20673.300000000003</v>
      </c>
      <c r="G54" s="29"/>
    </row>
    <row r="55" spans="1:7" ht="32.25" customHeight="1">
      <c r="A55" s="9"/>
      <c r="B55" s="27" t="s">
        <v>19</v>
      </c>
      <c r="C55" s="27"/>
      <c r="D55" s="28"/>
      <c r="E55" s="28"/>
      <c r="F55" s="29">
        <f>SUM(F50:G54)</f>
        <v>69968.316000000006</v>
      </c>
      <c r="G55" s="29"/>
    </row>
    <row r="57" spans="1:7">
      <c r="A57" s="1" t="s">
        <v>20</v>
      </c>
    </row>
    <row r="59" spans="1:7" ht="46.5" customHeight="1">
      <c r="A59" s="9" t="s">
        <v>8</v>
      </c>
      <c r="B59" s="28" t="s">
        <v>21</v>
      </c>
      <c r="C59" s="28"/>
      <c r="D59" s="30" t="s">
        <v>22</v>
      </c>
      <c r="E59" s="31"/>
      <c r="F59" s="30" t="s">
        <v>23</v>
      </c>
      <c r="G59" s="31"/>
    </row>
    <row r="60" spans="1:7" ht="30.75" customHeight="1">
      <c r="A60" s="9">
        <v>1</v>
      </c>
      <c r="B60" s="23" t="s">
        <v>107</v>
      </c>
      <c r="C60" s="23"/>
      <c r="D60" s="24" t="s">
        <v>108</v>
      </c>
      <c r="E60" s="24"/>
      <c r="F60" s="25">
        <v>1266.26</v>
      </c>
      <c r="G60" s="26"/>
    </row>
    <row r="61" spans="1:7" ht="40.5" customHeight="1">
      <c r="A61" s="9">
        <v>2</v>
      </c>
      <c r="B61" s="23" t="s">
        <v>109</v>
      </c>
      <c r="C61" s="23"/>
      <c r="D61" s="24" t="s">
        <v>110</v>
      </c>
      <c r="E61" s="24"/>
      <c r="F61" s="25">
        <v>1488.01</v>
      </c>
      <c r="G61" s="26"/>
    </row>
    <row r="62" spans="1:7">
      <c r="A62" s="16">
        <v>3</v>
      </c>
      <c r="B62" s="23" t="s">
        <v>111</v>
      </c>
      <c r="C62" s="23"/>
      <c r="D62" s="24" t="s">
        <v>112</v>
      </c>
      <c r="E62" s="24"/>
      <c r="F62" s="25">
        <v>1014</v>
      </c>
      <c r="G62" s="26"/>
    </row>
    <row r="63" spans="1:7" ht="30.75" customHeight="1">
      <c r="A63" s="16">
        <v>4</v>
      </c>
      <c r="B63" s="23" t="s">
        <v>113</v>
      </c>
      <c r="C63" s="23"/>
      <c r="D63" s="24" t="s">
        <v>112</v>
      </c>
      <c r="E63" s="24"/>
      <c r="F63" s="25">
        <v>1342.8</v>
      </c>
      <c r="G63" s="26"/>
    </row>
    <row r="64" spans="1:7" ht="33.75" customHeight="1">
      <c r="A64" s="16">
        <v>5</v>
      </c>
      <c r="B64" s="23" t="s">
        <v>114</v>
      </c>
      <c r="C64" s="23"/>
      <c r="D64" s="24" t="s">
        <v>112</v>
      </c>
      <c r="E64" s="24"/>
      <c r="F64" s="25">
        <v>950.93</v>
      </c>
      <c r="G64" s="26"/>
    </row>
    <row r="65" spans="1:7" ht="39" customHeight="1">
      <c r="A65" s="16">
        <v>6</v>
      </c>
      <c r="B65" s="23" t="s">
        <v>115</v>
      </c>
      <c r="C65" s="23"/>
      <c r="D65" s="24" t="s">
        <v>116</v>
      </c>
      <c r="E65" s="24"/>
      <c r="F65" s="25">
        <v>450.82</v>
      </c>
      <c r="G65" s="26"/>
    </row>
    <row r="66" spans="1:7" ht="39" customHeight="1">
      <c r="A66" s="17">
        <v>7</v>
      </c>
      <c r="B66" s="23" t="s">
        <v>117</v>
      </c>
      <c r="C66" s="23"/>
      <c r="D66" s="24" t="s">
        <v>118</v>
      </c>
      <c r="E66" s="24"/>
      <c r="F66" s="25">
        <v>635.4</v>
      </c>
      <c r="G66" s="26"/>
    </row>
    <row r="67" spans="1:7" ht="39" customHeight="1">
      <c r="A67" s="18">
        <v>8</v>
      </c>
      <c r="B67" s="23" t="s">
        <v>119</v>
      </c>
      <c r="C67" s="23"/>
      <c r="D67" s="24" t="s">
        <v>120</v>
      </c>
      <c r="E67" s="24"/>
      <c r="F67" s="25">
        <v>852.42</v>
      </c>
      <c r="G67" s="26"/>
    </row>
    <row r="68" spans="1:7" ht="19.5" customHeight="1">
      <c r="A68" s="19">
        <v>9</v>
      </c>
      <c r="B68" s="23" t="s">
        <v>121</v>
      </c>
      <c r="C68" s="23"/>
      <c r="D68" s="24" t="s">
        <v>122</v>
      </c>
      <c r="E68" s="24"/>
      <c r="F68" s="25">
        <v>1153.67</v>
      </c>
      <c r="G68" s="26"/>
    </row>
    <row r="69" spans="1:7" ht="46.5" customHeight="1">
      <c r="A69" s="9"/>
      <c r="B69" s="42" t="s">
        <v>66</v>
      </c>
      <c r="C69" s="43"/>
      <c r="D69" s="30"/>
      <c r="E69" s="31"/>
      <c r="F69" s="44">
        <f>SUM(F60:G68)</f>
        <v>9154.31</v>
      </c>
      <c r="G69" s="31"/>
    </row>
    <row r="71" spans="1:7">
      <c r="A71" s="1" t="s">
        <v>24</v>
      </c>
      <c r="D71" s="7">
        <f>3.94*H4*C6</f>
        <v>59454.6</v>
      </c>
      <c r="E71" s="1" t="s">
        <v>25</v>
      </c>
    </row>
    <row r="72" spans="1:7">
      <c r="A72" s="1" t="s">
        <v>26</v>
      </c>
      <c r="D72" s="7">
        <f>97557.9*5.3%+(H4-7)*D7*1.25</f>
        <v>12591.8187</v>
      </c>
      <c r="E72" s="1" t="s">
        <v>25</v>
      </c>
    </row>
    <row r="74" spans="1:7">
      <c r="A74" s="1" t="s">
        <v>39</v>
      </c>
    </row>
    <row r="75" spans="1:7">
      <c r="A75" s="1" t="s">
        <v>127</v>
      </c>
    </row>
    <row r="76" spans="1:7">
      <c r="B76" s="1" t="s">
        <v>38</v>
      </c>
      <c r="F76" s="7">
        <v>175451.35</v>
      </c>
      <c r="G76" s="1" t="s">
        <v>25</v>
      </c>
    </row>
    <row r="78" spans="1:7" hidden="1">
      <c r="A78" s="1" t="s">
        <v>27</v>
      </c>
    </row>
    <row r="79" spans="1:7" hidden="1">
      <c r="B79" s="1" t="s">
        <v>101</v>
      </c>
      <c r="F79" s="7"/>
      <c r="G79" s="1" t="s">
        <v>25</v>
      </c>
    </row>
    <row r="80" spans="1:7" hidden="1">
      <c r="D80" s="7"/>
    </row>
    <row r="81" spans="1:7" hidden="1">
      <c r="A81" s="1" t="s">
        <v>102</v>
      </c>
      <c r="D81" s="7"/>
    </row>
    <row r="82" spans="1:7" hidden="1">
      <c r="A82" s="1" t="s">
        <v>67</v>
      </c>
      <c r="D82" s="7"/>
      <c r="F82" s="7"/>
      <c r="G82" s="1" t="s">
        <v>25</v>
      </c>
    </row>
    <row r="83" spans="1:7" hidden="1">
      <c r="D83" s="7"/>
    </row>
    <row r="84" spans="1:7" hidden="1">
      <c r="A84" s="1" t="s">
        <v>103</v>
      </c>
      <c r="D84" s="7"/>
    </row>
    <row r="85" spans="1:7" hidden="1">
      <c r="A85" s="1" t="s">
        <v>99</v>
      </c>
      <c r="D85" s="7"/>
      <c r="F85" s="7"/>
      <c r="G85" s="1" t="s">
        <v>25</v>
      </c>
    </row>
    <row r="86" spans="1:7" hidden="1"/>
    <row r="87" spans="1:7">
      <c r="A87" s="1" t="s">
        <v>128</v>
      </c>
    </row>
    <row r="88" spans="1:7">
      <c r="B88" s="1" t="s">
        <v>37</v>
      </c>
      <c r="F88" s="7">
        <f>F55+F69+D71</f>
        <v>138577.226</v>
      </c>
      <c r="G88" s="1" t="s">
        <v>25</v>
      </c>
    </row>
    <row r="90" spans="1:7">
      <c r="A90" s="1" t="s">
        <v>131</v>
      </c>
      <c r="F90" s="7"/>
    </row>
    <row r="91" spans="1:7">
      <c r="B91" s="1" t="s">
        <v>132</v>
      </c>
      <c r="F91" s="7">
        <v>47841.59</v>
      </c>
      <c r="G91" s="1" t="s">
        <v>25</v>
      </c>
    </row>
    <row r="93" spans="1:7" ht="26.25" customHeight="1">
      <c r="A93" s="1" t="s">
        <v>28</v>
      </c>
    </row>
    <row r="94" spans="1:7" ht="27" customHeight="1"/>
    <row r="95" spans="1:7" ht="27.75" customHeight="1">
      <c r="A95" s="8" t="s">
        <v>29</v>
      </c>
      <c r="B95" s="45" t="s">
        <v>30</v>
      </c>
      <c r="C95" s="45"/>
      <c r="D95" s="8" t="s">
        <v>31</v>
      </c>
      <c r="E95" s="45" t="s">
        <v>32</v>
      </c>
      <c r="F95" s="45"/>
      <c r="G95" s="8" t="s">
        <v>33</v>
      </c>
    </row>
    <row r="96" spans="1:7" ht="27" customHeight="1">
      <c r="A96" s="46" t="s">
        <v>34</v>
      </c>
      <c r="B96" s="41" t="s">
        <v>52</v>
      </c>
      <c r="C96" s="41"/>
      <c r="D96" s="10">
        <v>4</v>
      </c>
      <c r="E96" s="41" t="s">
        <v>54</v>
      </c>
      <c r="F96" s="41"/>
      <c r="G96" s="20">
        <v>4</v>
      </c>
    </row>
    <row r="97" spans="1:7" ht="39" customHeight="1">
      <c r="A97" s="46"/>
      <c r="B97" s="41" t="s">
        <v>40</v>
      </c>
      <c r="C97" s="41"/>
      <c r="D97" s="10"/>
      <c r="E97" s="41" t="s">
        <v>54</v>
      </c>
      <c r="F97" s="41"/>
      <c r="G97" s="20"/>
    </row>
    <row r="98" spans="1:7" ht="66.75" customHeight="1">
      <c r="A98" s="46"/>
      <c r="B98" s="41" t="s">
        <v>41</v>
      </c>
      <c r="C98" s="41"/>
      <c r="D98" s="10"/>
      <c r="E98" s="41" t="s">
        <v>54</v>
      </c>
      <c r="F98" s="41"/>
      <c r="G98" s="20"/>
    </row>
    <row r="99" spans="1:7" ht="29.25" customHeight="1">
      <c r="A99" s="10" t="s">
        <v>42</v>
      </c>
      <c r="B99" s="41" t="s">
        <v>43</v>
      </c>
      <c r="C99" s="41"/>
      <c r="D99" s="10"/>
      <c r="E99" s="41" t="s">
        <v>55</v>
      </c>
      <c r="F99" s="41"/>
      <c r="G99" s="20"/>
    </row>
    <row r="100" spans="1:7" ht="51.75" customHeight="1">
      <c r="A100" s="46" t="s">
        <v>44</v>
      </c>
      <c r="B100" s="41" t="s">
        <v>53</v>
      </c>
      <c r="C100" s="41"/>
      <c r="D100" s="10">
        <v>1</v>
      </c>
      <c r="E100" s="41" t="s">
        <v>56</v>
      </c>
      <c r="F100" s="41"/>
      <c r="G100" s="20">
        <v>1</v>
      </c>
    </row>
    <row r="101" spans="1:7" ht="25.5" customHeight="1">
      <c r="A101" s="46"/>
      <c r="B101" s="41" t="s">
        <v>45</v>
      </c>
      <c r="C101" s="41"/>
      <c r="D101" s="10"/>
      <c r="E101" s="41" t="s">
        <v>57</v>
      </c>
      <c r="F101" s="41"/>
      <c r="G101" s="20"/>
    </row>
    <row r="102" spans="1:7" ht="40.5" customHeight="1">
      <c r="A102" s="46"/>
      <c r="B102" s="41" t="s">
        <v>49</v>
      </c>
      <c r="C102" s="41"/>
      <c r="D102" s="10">
        <v>1</v>
      </c>
      <c r="E102" s="41" t="s">
        <v>58</v>
      </c>
      <c r="F102" s="41"/>
      <c r="G102" s="20">
        <v>1</v>
      </c>
    </row>
    <row r="103" spans="1:7" ht="25.5" customHeight="1">
      <c r="A103" s="46"/>
      <c r="B103" s="41" t="s">
        <v>50</v>
      </c>
      <c r="C103" s="41"/>
      <c r="D103" s="10"/>
      <c r="E103" s="41" t="s">
        <v>59</v>
      </c>
      <c r="F103" s="41"/>
      <c r="G103" s="20"/>
    </row>
    <row r="104" spans="1:7">
      <c r="A104" s="46"/>
      <c r="B104" s="41" t="s">
        <v>51</v>
      </c>
      <c r="C104" s="41"/>
      <c r="D104" s="10"/>
      <c r="E104" s="41" t="s">
        <v>60</v>
      </c>
      <c r="F104" s="41"/>
      <c r="G104" s="20"/>
    </row>
    <row r="105" spans="1:7">
      <c r="A105" s="46"/>
      <c r="B105" s="41" t="s">
        <v>46</v>
      </c>
      <c r="C105" s="41"/>
      <c r="D105" s="10"/>
      <c r="E105" s="41" t="s">
        <v>61</v>
      </c>
      <c r="F105" s="41"/>
      <c r="G105" s="20"/>
    </row>
    <row r="106" spans="1:7" ht="33" customHeight="1">
      <c r="A106" s="46"/>
      <c r="B106" s="41" t="s">
        <v>47</v>
      </c>
      <c r="C106" s="41"/>
      <c r="D106" s="10">
        <v>2</v>
      </c>
      <c r="E106" s="41" t="s">
        <v>56</v>
      </c>
      <c r="F106" s="41"/>
      <c r="G106" s="20">
        <v>2</v>
      </c>
    </row>
    <row r="107" spans="1:7">
      <c r="A107" s="46"/>
      <c r="B107" s="41" t="s">
        <v>48</v>
      </c>
      <c r="C107" s="41"/>
      <c r="D107" s="10"/>
      <c r="E107" s="41"/>
      <c r="F107" s="41"/>
      <c r="G107" s="20"/>
    </row>
    <row r="110" spans="1:7">
      <c r="A110" s="1" t="s">
        <v>133</v>
      </c>
      <c r="F110" s="1" t="s">
        <v>62</v>
      </c>
    </row>
    <row r="112" spans="1:7">
      <c r="A112" s="1" t="s">
        <v>65</v>
      </c>
      <c r="F112" s="1" t="s">
        <v>63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11">
    <mergeCell ref="B68:C68"/>
    <mergeCell ref="D68:E68"/>
    <mergeCell ref="F68:G68"/>
    <mergeCell ref="A96:A98"/>
    <mergeCell ref="B99:C99"/>
    <mergeCell ref="E99:F99"/>
    <mergeCell ref="A100:A107"/>
    <mergeCell ref="B100:C100"/>
    <mergeCell ref="E100:F100"/>
    <mergeCell ref="B101:C101"/>
    <mergeCell ref="E101:F101"/>
    <mergeCell ref="B102:C102"/>
    <mergeCell ref="E102:F102"/>
    <mergeCell ref="B106:C106"/>
    <mergeCell ref="E106:F106"/>
    <mergeCell ref="B107:C107"/>
    <mergeCell ref="E107:F107"/>
    <mergeCell ref="B103:C103"/>
    <mergeCell ref="E103:F103"/>
    <mergeCell ref="B104:C104"/>
    <mergeCell ref="E104:F104"/>
    <mergeCell ref="B105:C105"/>
    <mergeCell ref="E105:F105"/>
    <mergeCell ref="B96:C96"/>
    <mergeCell ref="E96:F96"/>
    <mergeCell ref="B97:C97"/>
    <mergeCell ref="E97:F97"/>
    <mergeCell ref="B98:C98"/>
    <mergeCell ref="E98:F98"/>
    <mergeCell ref="B69:C69"/>
    <mergeCell ref="D69:E69"/>
    <mergeCell ref="F69:G69"/>
    <mergeCell ref="B95:C95"/>
    <mergeCell ref="E95:F95"/>
    <mergeCell ref="D65:E65"/>
    <mergeCell ref="F63:G63"/>
    <mergeCell ref="F64:G64"/>
    <mergeCell ref="F65:G65"/>
    <mergeCell ref="D60:E60"/>
    <mergeCell ref="D61:E61"/>
    <mergeCell ref="D62:E62"/>
    <mergeCell ref="F60:G60"/>
    <mergeCell ref="F61:G61"/>
    <mergeCell ref="A1:G1"/>
    <mergeCell ref="A2:G2"/>
    <mergeCell ref="A3:G3"/>
    <mergeCell ref="A4:G4"/>
    <mergeCell ref="A18:D18"/>
    <mergeCell ref="E18:F18"/>
    <mergeCell ref="A19:D19"/>
    <mergeCell ref="E19:F19"/>
    <mergeCell ref="A20:D20"/>
    <mergeCell ref="E20:F20"/>
    <mergeCell ref="A42:A43"/>
    <mergeCell ref="F42:F43"/>
    <mergeCell ref="G42:G43"/>
    <mergeCell ref="C23:D23"/>
    <mergeCell ref="E23:F23"/>
    <mergeCell ref="C24:D24"/>
    <mergeCell ref="E24:F24"/>
    <mergeCell ref="C25:D25"/>
    <mergeCell ref="E25:F25"/>
    <mergeCell ref="A23:B23"/>
    <mergeCell ref="B53:C53"/>
    <mergeCell ref="D53:E53"/>
    <mergeCell ref="F53:G53"/>
    <mergeCell ref="A36:A37"/>
    <mergeCell ref="F36:F37"/>
    <mergeCell ref="G36:G37"/>
    <mergeCell ref="A38:A39"/>
    <mergeCell ref="F38:F39"/>
    <mergeCell ref="B49:C49"/>
    <mergeCell ref="D49:E49"/>
    <mergeCell ref="F49:G49"/>
    <mergeCell ref="B52:C52"/>
    <mergeCell ref="D52:E52"/>
    <mergeCell ref="F52:G52"/>
    <mergeCell ref="B50:C50"/>
    <mergeCell ref="D50:E50"/>
    <mergeCell ref="F50:G50"/>
    <mergeCell ref="G38:G39"/>
    <mergeCell ref="A40:A41"/>
    <mergeCell ref="F40:F41"/>
    <mergeCell ref="G40:G41"/>
    <mergeCell ref="B51:C51"/>
    <mergeCell ref="D51:E51"/>
    <mergeCell ref="F51:G51"/>
    <mergeCell ref="B67:C67"/>
    <mergeCell ref="D67:E67"/>
    <mergeCell ref="F67:G67"/>
    <mergeCell ref="B66:C66"/>
    <mergeCell ref="D66:E66"/>
    <mergeCell ref="F66:G66"/>
    <mergeCell ref="B54:C54"/>
    <mergeCell ref="D54:E54"/>
    <mergeCell ref="F54:G54"/>
    <mergeCell ref="F62:G62"/>
    <mergeCell ref="B63:C63"/>
    <mergeCell ref="B64:C64"/>
    <mergeCell ref="B65:C65"/>
    <mergeCell ref="B55:C55"/>
    <mergeCell ref="D55:E55"/>
    <mergeCell ref="F55:G55"/>
    <mergeCell ref="B59:C59"/>
    <mergeCell ref="D59:E59"/>
    <mergeCell ref="F59:G59"/>
    <mergeCell ref="B60:C60"/>
    <mergeCell ref="B61:C61"/>
    <mergeCell ref="B62:C62"/>
    <mergeCell ref="D63:E63"/>
    <mergeCell ref="D64:E64"/>
  </mergeCells>
  <pageMargins left="0.2" right="0.2" top="0.47" bottom="0.59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2016-03-09T12:39:33Z</dcterms:modified>
</cp:coreProperties>
</file>