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4"/>
  <c r="F54"/>
  <c r="F52"/>
  <c r="D85"/>
  <c r="F82"/>
  <c r="F51"/>
  <c r="F50"/>
  <c r="E44"/>
  <c r="D44"/>
  <c r="B43"/>
  <c r="B42"/>
  <c r="B41"/>
  <c r="B40"/>
  <c r="B39"/>
  <c r="B38"/>
  <c r="B37"/>
  <c r="B36"/>
  <c r="C6"/>
  <c r="F53" s="1"/>
  <c r="G44" l="1"/>
  <c r="F55"/>
  <c r="F92" s="1"/>
</calcChain>
</file>

<file path=xl/sharedStrings.xml><?xml version="1.0" encoding="utf-8"?>
<sst xmlns="http://schemas.openxmlformats.org/spreadsheetml/2006/main" count="175" uniqueCount="143">
  <si>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</si>
  <si>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</si>
  <si>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</si>
  <si>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</si>
  <si>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</si>
  <si>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</si>
  <si>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</si>
  <si>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</si>
  <si>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</si>
  <si>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</si>
  <si>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</si>
  <si>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</si>
  <si>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</si>
  <si>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</si>
  <si>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</si>
  <si>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</si>
  <si>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</si>
  <si>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</si>
  <si>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</si>
  <si>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</si>
  <si>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</si>
  <si>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</si>
  <si>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</si>
  <si>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</si>
  <si>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</si>
  <si>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</si>
  <si>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</si>
  <si>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</si>
  <si>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</si>
  <si>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</si>
  <si>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</si>
  <si>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</si>
  <si>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</si>
  <si>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</si>
  <si>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</si>
  <si>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</si>
  <si>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</si>
  <si>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</si>
  <si>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</si>
  <si>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</si>
  <si>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</si>
  <si>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</si>
  <si>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</si>
  <si>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</si>
  <si>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</si>
  <si>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</si>
  <si>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</si>
  <si>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</si>
  <si>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</si>
  <si>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</si>
  <si>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</si>
  <si>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</si>
  <si>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</si>
  <si>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</si>
  <si>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</si>
  <si>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</si>
  <si>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</si>
  <si>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</si>
  <si>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</si>
  <si>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</si>
  <si>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</si>
  <si>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</si>
  <si>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</si>
  <si>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</si>
  <si>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</si>
  <si>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</si>
  <si>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17 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</si>
  <si>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</si>
  <si>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</si>
  <si>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</si>
  <si>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</si>
  <si>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</si>
  <si>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</si>
  <si>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</si>
  <si>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</si>
  <si>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</si>
  <si>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</si>
  <si>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</si>
  <si>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</si>
  <si>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</si>
  <si>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</si>
  <si>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</si>
  <si>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</si>
  <si>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</si>
  <si>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</si>
  <si>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</si>
  <si>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</si>
  <si>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</si>
  <si>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</si>
  <si>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</si>
  <si>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</si>
  <si>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</si>
  <si>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352 от 24.12.08г.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</si>
  <si>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</si>
  <si>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</si>
  <si>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</si>
  <si>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</si>
  <si>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</si>
  <si>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</si>
  <si>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</si>
  <si>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</si>
  <si>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кв.10 ремонт стояка отопления</t>
  </si>
  <si>
    <t>Январь</t>
  </si>
  <si>
    <t>Очистка кровли от снега, льда</t>
  </si>
  <si>
    <t>Очистка крыши от снега и сосулек</t>
  </si>
  <si>
    <t>кв.13 прочистка, отогрев ревизии стояка канализации с выходом на чердак</t>
  </si>
  <si>
    <t>Февраль</t>
  </si>
  <si>
    <t>Ремонт освещения в подвале, замена выключателя</t>
  </si>
  <si>
    <t>Удаление с кровли снега и наледи</t>
  </si>
  <si>
    <t>Покраска балкона, оконных рам кв.19</t>
  </si>
  <si>
    <t>Апрель</t>
  </si>
  <si>
    <t>Наладка стояка отопления в подвале, на чердаке</t>
  </si>
  <si>
    <t>кв.14 ремонт стояка ХВ</t>
  </si>
  <si>
    <t>Май</t>
  </si>
  <si>
    <t>кв.23 замена стояка канализации</t>
  </si>
  <si>
    <t>Июнь</t>
  </si>
  <si>
    <t>Ремонт козырьков над входом в подъезд</t>
  </si>
  <si>
    <t>Июль</t>
  </si>
  <si>
    <t>Ремонт входной площадки</t>
  </si>
  <si>
    <t>Прочистка вент.канала на кухне кв.11</t>
  </si>
  <si>
    <t>Ремонт отмостки</t>
  </si>
  <si>
    <t>Август</t>
  </si>
  <si>
    <t>Подготовка к замене лежака и ввода ХВ (раскопка под фундаментом, в подвале), замена лежака и ввода ХВ</t>
  </si>
  <si>
    <t>Ремонт ввода ХВ в подвал</t>
  </si>
  <si>
    <t>Засыпка траншеи после замены ввода и лежака ХВ</t>
  </si>
  <si>
    <t>Ремонт освещения в подвале, монтаж новых эл.сетей для замены ввода холодной воды</t>
  </si>
  <si>
    <t>Замена вентиля, заполнение системы отопления</t>
  </si>
  <si>
    <t>Сентябрь</t>
  </si>
  <si>
    <t>Ремонт освещения в подвале</t>
  </si>
  <si>
    <t>кв.26 наладка системы отопления</t>
  </si>
  <si>
    <t>Октябрь</t>
  </si>
  <si>
    <t>Заполнение системы отопления, наладака циркуляции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</si>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</sst>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34" workbookViewId="0">
      <selection activeCell="G42" sqref="G42:G4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9" width="9.140625" style="1" customWidth="1"/>
    <col min="10" max="16384" width="9.140625" style="1"/>
  </cols>
  <sheetData>
    <row r="1" spans="1:10">
      <c r="A1" s="46" t="s">
        <v>0</v>
      </c>
      <c r="B1" s="46"/>
      <c r="C1" s="46"/>
      <c r="D1" s="46"/>
      <c r="E1" s="46"/>
      <c r="F1" s="46"/>
      <c r="G1" s="46"/>
    </row>
    <row r="2" spans="1:10">
      <c r="A2" s="46" t="s">
        <v>5</v>
      </c>
      <c r="B2" s="46"/>
      <c r="C2" s="46"/>
      <c r="D2" s="46"/>
      <c r="E2" s="46"/>
      <c r="F2" s="46"/>
      <c r="G2" s="46"/>
    </row>
    <row r="3" spans="1:10">
      <c r="A3" s="46" t="s">
        <v>66</v>
      </c>
      <c r="B3" s="46"/>
      <c r="C3" s="46"/>
      <c r="D3" s="46"/>
      <c r="E3" s="46"/>
      <c r="F3" s="46"/>
      <c r="G3" s="46"/>
    </row>
    <row r="4" spans="1:10">
      <c r="A4" s="46" t="s">
        <v>100</v>
      </c>
      <c r="B4" s="46"/>
      <c r="C4" s="46"/>
      <c r="D4" s="46"/>
      <c r="E4" s="46"/>
      <c r="F4" s="46"/>
      <c r="G4" s="46"/>
      <c r="H4" s="12">
        <v>12</v>
      </c>
    </row>
    <row r="5" spans="1:10" ht="11.25" customHeight="1"/>
    <row r="6" spans="1:10">
      <c r="A6" s="1" t="s">
        <v>6</v>
      </c>
      <c r="C6" s="3">
        <f>D7+D8</f>
        <v>1251.3999999999999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1179.3</v>
      </c>
      <c r="E7" s="1" t="s">
        <v>2</v>
      </c>
    </row>
    <row r="8" spans="1:10">
      <c r="B8" s="1" t="s">
        <v>69</v>
      </c>
      <c r="C8" s="3"/>
      <c r="D8" s="1">
        <v>72.099999999999994</v>
      </c>
      <c r="E8" s="1" t="s">
        <v>2</v>
      </c>
    </row>
    <row r="9" spans="1:10">
      <c r="A9" s="1" t="s">
        <v>70</v>
      </c>
      <c r="C9" s="1">
        <v>4</v>
      </c>
    </row>
    <row r="10" spans="1:10">
      <c r="A10" s="1" t="s">
        <v>71</v>
      </c>
      <c r="C10" s="1">
        <v>2</v>
      </c>
    </row>
    <row r="11" spans="1:10">
      <c r="A11" s="1" t="s">
        <v>72</v>
      </c>
      <c r="C11" s="1">
        <v>30</v>
      </c>
    </row>
    <row r="12" spans="1:10">
      <c r="A12" s="1" t="s">
        <v>73</v>
      </c>
      <c r="E12" s="1">
        <v>92.6</v>
      </c>
      <c r="F12" s="1" t="s">
        <v>2</v>
      </c>
    </row>
    <row r="13" spans="1:10">
      <c r="A13" s="1" t="s">
        <v>74</v>
      </c>
      <c r="B13" s="1">
        <v>438</v>
      </c>
      <c r="C13" s="1" t="s">
        <v>2</v>
      </c>
      <c r="H13" s="2"/>
      <c r="I13" s="2"/>
      <c r="J13" s="2"/>
    </row>
    <row r="14" spans="1:10">
      <c r="A14" s="1" t="s">
        <v>75</v>
      </c>
      <c r="B14" s="1">
        <v>438</v>
      </c>
      <c r="C14" s="1" t="s">
        <v>2</v>
      </c>
    </row>
    <row r="15" spans="1:10">
      <c r="A15" s="1" t="s">
        <v>76</v>
      </c>
      <c r="D15" s="1">
        <v>660</v>
      </c>
      <c r="E15" s="1" t="s">
        <v>2</v>
      </c>
    </row>
    <row r="17" spans="1:6">
      <c r="A17" s="1" t="s">
        <v>77</v>
      </c>
    </row>
    <row r="18" spans="1:6">
      <c r="A18" s="53" t="s">
        <v>78</v>
      </c>
      <c r="B18" s="53"/>
      <c r="C18" s="53"/>
      <c r="D18" s="53"/>
      <c r="E18" s="53" t="s">
        <v>79</v>
      </c>
      <c r="F18" s="53"/>
    </row>
    <row r="19" spans="1:6">
      <c r="A19" s="54" t="s">
        <v>80</v>
      </c>
      <c r="B19" s="54"/>
      <c r="C19" s="54"/>
      <c r="D19" s="54"/>
      <c r="E19" s="53" t="s">
        <v>93</v>
      </c>
      <c r="F19" s="53"/>
    </row>
    <row r="20" spans="1:6">
      <c r="A20" s="54" t="s">
        <v>81</v>
      </c>
      <c r="B20" s="54"/>
      <c r="C20" s="54"/>
      <c r="D20" s="54"/>
      <c r="E20" s="53" t="s">
        <v>91</v>
      </c>
      <c r="F20" s="53"/>
    </row>
    <row r="22" spans="1:6">
      <c r="A22" s="1" t="s">
        <v>82</v>
      </c>
    </row>
    <row r="23" spans="1:6" ht="31.5" customHeight="1">
      <c r="A23" s="52" t="s">
        <v>83</v>
      </c>
      <c r="B23" s="52"/>
      <c r="C23" s="52" t="s">
        <v>84</v>
      </c>
      <c r="D23" s="52"/>
      <c r="E23" s="52" t="s">
        <v>85</v>
      </c>
      <c r="F23" s="52"/>
    </row>
    <row r="24" spans="1:6">
      <c r="A24" s="14" t="s">
        <v>86</v>
      </c>
      <c r="B24" s="14"/>
      <c r="C24" s="53">
        <v>27</v>
      </c>
      <c r="D24" s="53"/>
      <c r="E24" s="53">
        <v>28</v>
      </c>
      <c r="F24" s="53"/>
    </row>
    <row r="25" spans="1:6">
      <c r="A25" s="14" t="s">
        <v>87</v>
      </c>
      <c r="B25" s="14"/>
      <c r="C25" s="53">
        <v>14</v>
      </c>
      <c r="D25" s="53"/>
      <c r="E25" s="53">
        <v>17</v>
      </c>
      <c r="F25" s="53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132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133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31.5" customHeight="1">
      <c r="A34" s="1" t="s">
        <v>1</v>
      </c>
    </row>
    <row r="35" spans="1:10" ht="98.25" customHeight="1">
      <c r="A35" s="15" t="s">
        <v>3</v>
      </c>
      <c r="B35" s="29" t="s">
        <v>134</v>
      </c>
      <c r="C35" s="29" t="s">
        <v>135</v>
      </c>
      <c r="D35" s="15" t="s">
        <v>94</v>
      </c>
      <c r="E35" s="16" t="s">
        <v>4</v>
      </c>
      <c r="F35" s="30" t="s">
        <v>138</v>
      </c>
      <c r="G35" s="30" t="s">
        <v>139</v>
      </c>
      <c r="H35" s="2"/>
      <c r="I35" s="2"/>
      <c r="J35" s="2"/>
    </row>
    <row r="36" spans="1:10">
      <c r="A36" s="47" t="s">
        <v>34</v>
      </c>
      <c r="B36" s="5">
        <f>D36/C36</f>
        <v>20065.061889250814</v>
      </c>
      <c r="C36" s="6">
        <v>3.07</v>
      </c>
      <c r="D36" s="6">
        <v>61599.74</v>
      </c>
      <c r="E36" s="6">
        <v>-678.47</v>
      </c>
      <c r="F36" s="49">
        <v>86256.5</v>
      </c>
      <c r="G36" s="50">
        <f>D36+D37+E36+E37-F36</f>
        <v>21086.159999999989</v>
      </c>
    </row>
    <row r="37" spans="1:10">
      <c r="A37" s="48"/>
      <c r="B37" s="5">
        <f>D37/C37</f>
        <v>13783.131343283581</v>
      </c>
      <c r="C37" s="6">
        <v>3.35</v>
      </c>
      <c r="D37" s="6">
        <v>46173.49</v>
      </c>
      <c r="E37" s="6">
        <v>247.9</v>
      </c>
      <c r="F37" s="49"/>
      <c r="G37" s="51"/>
    </row>
    <row r="38" spans="1:10">
      <c r="A38" s="47" t="s">
        <v>35</v>
      </c>
      <c r="B38" s="5">
        <f t="shared" ref="B38:B43" si="0">D38/C38</f>
        <v>126.35203518957496</v>
      </c>
      <c r="C38" s="6">
        <v>1577.74</v>
      </c>
      <c r="D38" s="6">
        <v>199350.66</v>
      </c>
      <c r="E38" s="6">
        <v>23923.26</v>
      </c>
      <c r="F38" s="49">
        <v>333396.19</v>
      </c>
      <c r="G38" s="50">
        <f t="shared" ref="G38" si="1">D38+D39+E38+E39-F38</f>
        <v>63832.130000000005</v>
      </c>
    </row>
    <row r="39" spans="1:10">
      <c r="A39" s="48"/>
      <c r="B39" s="5">
        <f t="shared" si="0"/>
        <v>99.061177770311446</v>
      </c>
      <c r="C39" s="6">
        <v>1756.03</v>
      </c>
      <c r="D39" s="6">
        <v>173954.4</v>
      </c>
      <c r="E39" s="6"/>
      <c r="F39" s="49"/>
      <c r="G39" s="51"/>
    </row>
    <row r="40" spans="1:10" ht="16.5" customHeight="1">
      <c r="A40" s="47" t="s">
        <v>95</v>
      </c>
      <c r="B40" s="5">
        <f t="shared" si="0"/>
        <v>1714.9527377521613</v>
      </c>
      <c r="C40" s="6">
        <v>17.350000000000001</v>
      </c>
      <c r="D40" s="6">
        <v>29754.43</v>
      </c>
      <c r="E40" s="6">
        <v>-666.09</v>
      </c>
      <c r="F40" s="49">
        <v>39899.800000000003</v>
      </c>
      <c r="G40" s="50">
        <f t="shared" ref="G40" si="2">D40+D41+E40+E41-F40</f>
        <v>14388.880000000005</v>
      </c>
    </row>
    <row r="41" spans="1:10">
      <c r="A41" s="48"/>
      <c r="B41" s="5">
        <f t="shared" si="0"/>
        <v>1307.7498702646601</v>
      </c>
      <c r="C41" s="6">
        <v>19.27</v>
      </c>
      <c r="D41" s="6">
        <v>25200.34</v>
      </c>
      <c r="E41" s="6"/>
      <c r="F41" s="49"/>
      <c r="G41" s="51"/>
    </row>
    <row r="42" spans="1:10" ht="16.5" customHeight="1">
      <c r="A42" s="47" t="s">
        <v>96</v>
      </c>
      <c r="B42" s="5">
        <f t="shared" si="0"/>
        <v>1607.1994002998501</v>
      </c>
      <c r="C42" s="6">
        <v>26.68</v>
      </c>
      <c r="D42" s="6">
        <v>42880.08</v>
      </c>
      <c r="E42" s="6">
        <v>-1024.28</v>
      </c>
      <c r="F42" s="49">
        <v>57876.77</v>
      </c>
      <c r="G42" s="50">
        <f t="shared" ref="G42" si="3">D42+D43+E42+E43-F42</f>
        <v>20883.930000000015</v>
      </c>
    </row>
    <row r="43" spans="1:10">
      <c r="A43" s="48"/>
      <c r="B43" s="5">
        <f t="shared" si="0"/>
        <v>1302.2194777699365</v>
      </c>
      <c r="C43" s="6">
        <v>28.34</v>
      </c>
      <c r="D43" s="6">
        <v>36904.9</v>
      </c>
      <c r="E43" s="6"/>
      <c r="F43" s="49"/>
      <c r="G43" s="51"/>
    </row>
    <row r="44" spans="1:10">
      <c r="A44" s="4" t="s">
        <v>63</v>
      </c>
      <c r="B44" s="5"/>
      <c r="C44" s="6"/>
      <c r="D44" s="6">
        <f>SUM(D36:D43)</f>
        <v>615818.04</v>
      </c>
      <c r="E44" s="6">
        <f>SUM(E36:E43)</f>
        <v>21802.32</v>
      </c>
      <c r="F44" s="6">
        <f t="shared" ref="F44:G44" si="4">SUM(F36:F43)</f>
        <v>517429.26</v>
      </c>
      <c r="G44" s="6">
        <f t="shared" si="4"/>
        <v>120191.1</v>
      </c>
    </row>
    <row r="47" spans="1:10">
      <c r="A47" s="1" t="s">
        <v>7</v>
      </c>
    </row>
    <row r="49" spans="1:7" ht="62.25" customHeight="1">
      <c r="A49" s="9" t="s">
        <v>8</v>
      </c>
      <c r="B49" s="42" t="s">
        <v>9</v>
      </c>
      <c r="C49" s="37"/>
      <c r="D49" s="42" t="s">
        <v>10</v>
      </c>
      <c r="E49" s="37"/>
      <c r="F49" s="42" t="s">
        <v>11</v>
      </c>
      <c r="G49" s="37"/>
    </row>
    <row r="50" spans="1:7" ht="34.5" customHeight="1">
      <c r="A50" s="9">
        <v>1</v>
      </c>
      <c r="B50" s="43" t="s">
        <v>98</v>
      </c>
      <c r="C50" s="43"/>
      <c r="D50" s="45" t="s">
        <v>12</v>
      </c>
      <c r="E50" s="45"/>
      <c r="F50" s="44">
        <f>0.58*H4*D7</f>
        <v>8207.9279999999981</v>
      </c>
      <c r="G50" s="44"/>
    </row>
    <row r="51" spans="1:7" ht="31.5" customHeight="1">
      <c r="A51" s="9">
        <v>2</v>
      </c>
      <c r="B51" s="43" t="s">
        <v>13</v>
      </c>
      <c r="C51" s="43"/>
      <c r="D51" s="45" t="s">
        <v>12</v>
      </c>
      <c r="E51" s="45"/>
      <c r="F51" s="44">
        <f>1.82*H4*D7</f>
        <v>25755.912</v>
      </c>
      <c r="G51" s="44"/>
    </row>
    <row r="52" spans="1:7" ht="20.25" customHeight="1">
      <c r="A52" s="13">
        <v>3</v>
      </c>
      <c r="B52" s="43" t="s">
        <v>14</v>
      </c>
      <c r="C52" s="43"/>
      <c r="D52" s="45" t="s">
        <v>15</v>
      </c>
      <c r="E52" s="45"/>
      <c r="F52" s="44">
        <f>0.17*H4*D7</f>
        <v>2405.7719999999999</v>
      </c>
      <c r="G52" s="44"/>
    </row>
    <row r="53" spans="1:7" ht="63" customHeight="1">
      <c r="A53" s="13">
        <v>4</v>
      </c>
      <c r="B53" s="43" t="s">
        <v>16</v>
      </c>
      <c r="C53" s="43"/>
      <c r="D53" s="42" t="s">
        <v>99</v>
      </c>
      <c r="E53" s="37"/>
      <c r="F53" s="44">
        <f>0.84*H4*C6</f>
        <v>12614.111999999999</v>
      </c>
      <c r="G53" s="44"/>
    </row>
    <row r="54" spans="1:7" ht="61.5" customHeight="1">
      <c r="A54" s="13">
        <v>5</v>
      </c>
      <c r="B54" s="43" t="s">
        <v>17</v>
      </c>
      <c r="C54" s="43"/>
      <c r="D54" s="45" t="s">
        <v>18</v>
      </c>
      <c r="E54" s="45"/>
      <c r="F54" s="44">
        <f>1.37*H4*C6</f>
        <v>20573.016</v>
      </c>
      <c r="G54" s="44"/>
    </row>
    <row r="55" spans="1:7" ht="31.5" customHeight="1">
      <c r="A55" s="9"/>
      <c r="B55" s="43" t="s">
        <v>19</v>
      </c>
      <c r="C55" s="43"/>
      <c r="D55" s="45"/>
      <c r="E55" s="45"/>
      <c r="F55" s="44">
        <f>SUM(F50:G54)</f>
        <v>69556.739999999991</v>
      </c>
      <c r="G55" s="44"/>
    </row>
    <row r="57" spans="1:7">
      <c r="A57" s="1" t="s">
        <v>20</v>
      </c>
    </row>
    <row r="59" spans="1:7" ht="47.25" customHeight="1">
      <c r="A59" s="9" t="s">
        <v>8</v>
      </c>
      <c r="B59" s="45" t="s">
        <v>21</v>
      </c>
      <c r="C59" s="45"/>
      <c r="D59" s="42" t="s">
        <v>22</v>
      </c>
      <c r="E59" s="37"/>
      <c r="F59" s="42" t="s">
        <v>23</v>
      </c>
      <c r="G59" s="37"/>
    </row>
    <row r="60" spans="1:7" ht="33.75" customHeight="1">
      <c r="A60" s="9">
        <v>1</v>
      </c>
      <c r="B60" s="31" t="s">
        <v>101</v>
      </c>
      <c r="C60" s="31"/>
      <c r="D60" s="32" t="s">
        <v>102</v>
      </c>
      <c r="E60" s="32"/>
      <c r="F60" s="33">
        <v>1850.38</v>
      </c>
      <c r="G60" s="34"/>
    </row>
    <row r="61" spans="1:7" ht="31.5" customHeight="1">
      <c r="A61" s="11">
        <v>2</v>
      </c>
      <c r="B61" s="31" t="s">
        <v>103</v>
      </c>
      <c r="C61" s="31"/>
      <c r="D61" s="32" t="s">
        <v>102</v>
      </c>
      <c r="E61" s="32"/>
      <c r="F61" s="33">
        <v>1889.61</v>
      </c>
      <c r="G61" s="34"/>
    </row>
    <row r="62" spans="1:7" ht="33" customHeight="1">
      <c r="A62" s="17">
        <v>3</v>
      </c>
      <c r="B62" s="31" t="s">
        <v>104</v>
      </c>
      <c r="C62" s="31"/>
      <c r="D62" s="32" t="s">
        <v>102</v>
      </c>
      <c r="E62" s="32"/>
      <c r="F62" s="33">
        <v>1266.26</v>
      </c>
      <c r="G62" s="34"/>
    </row>
    <row r="63" spans="1:7" ht="65.25" customHeight="1">
      <c r="A63" s="17">
        <v>4</v>
      </c>
      <c r="B63" s="31" t="s">
        <v>105</v>
      </c>
      <c r="C63" s="31"/>
      <c r="D63" s="32" t="s">
        <v>106</v>
      </c>
      <c r="E63" s="32"/>
      <c r="F63" s="33">
        <v>1919.76</v>
      </c>
      <c r="G63" s="34"/>
    </row>
    <row r="64" spans="1:7" ht="52.5" customHeight="1">
      <c r="A64" s="17">
        <v>5</v>
      </c>
      <c r="B64" s="31" t="s">
        <v>107</v>
      </c>
      <c r="C64" s="31"/>
      <c r="D64" s="32" t="s">
        <v>106</v>
      </c>
      <c r="E64" s="32"/>
      <c r="F64" s="33">
        <v>990.45</v>
      </c>
      <c r="G64" s="34"/>
    </row>
    <row r="65" spans="1:7" ht="34.5" customHeight="1">
      <c r="A65" s="17">
        <v>6</v>
      </c>
      <c r="B65" s="31" t="s">
        <v>108</v>
      </c>
      <c r="C65" s="31"/>
      <c r="D65" s="32" t="s">
        <v>106</v>
      </c>
      <c r="E65" s="32"/>
      <c r="F65" s="33">
        <v>1488.01</v>
      </c>
      <c r="G65" s="34"/>
    </row>
    <row r="66" spans="1:7" ht="30.75" customHeight="1">
      <c r="A66" s="17">
        <v>7</v>
      </c>
      <c r="B66" s="31" t="s">
        <v>109</v>
      </c>
      <c r="C66" s="31"/>
      <c r="D66" s="32" t="s">
        <v>110</v>
      </c>
      <c r="E66" s="32"/>
      <c r="F66" s="33">
        <v>2119</v>
      </c>
      <c r="G66" s="34"/>
    </row>
    <row r="67" spans="1:7" ht="33.75" customHeight="1">
      <c r="A67" s="17">
        <v>8</v>
      </c>
      <c r="B67" s="31" t="s">
        <v>111</v>
      </c>
      <c r="C67" s="31"/>
      <c r="D67" s="32" t="s">
        <v>110</v>
      </c>
      <c r="E67" s="32"/>
      <c r="F67" s="33">
        <v>1246.54</v>
      </c>
      <c r="G67" s="34"/>
    </row>
    <row r="68" spans="1:7">
      <c r="A68" s="17">
        <v>9</v>
      </c>
      <c r="B68" s="31" t="s">
        <v>112</v>
      </c>
      <c r="C68" s="31"/>
      <c r="D68" s="32" t="s">
        <v>113</v>
      </c>
      <c r="E68" s="32"/>
      <c r="F68" s="33">
        <v>457.58</v>
      </c>
      <c r="G68" s="34"/>
    </row>
    <row r="69" spans="1:7" ht="33" customHeight="1">
      <c r="A69" s="18">
        <v>10</v>
      </c>
      <c r="B69" s="31" t="s">
        <v>114</v>
      </c>
      <c r="C69" s="31"/>
      <c r="D69" s="32" t="s">
        <v>115</v>
      </c>
      <c r="E69" s="32"/>
      <c r="F69" s="33">
        <v>2761.85</v>
      </c>
      <c r="G69" s="34"/>
    </row>
    <row r="70" spans="1:7" ht="33" customHeight="1">
      <c r="A70" s="19">
        <v>11</v>
      </c>
      <c r="B70" s="31" t="s">
        <v>116</v>
      </c>
      <c r="C70" s="31"/>
      <c r="D70" s="32" t="s">
        <v>117</v>
      </c>
      <c r="E70" s="32"/>
      <c r="F70" s="33">
        <v>2655</v>
      </c>
      <c r="G70" s="34"/>
    </row>
    <row r="71" spans="1:7">
      <c r="A71" s="20">
        <v>12</v>
      </c>
      <c r="B71" s="31" t="s">
        <v>118</v>
      </c>
      <c r="C71" s="31"/>
      <c r="D71" s="32" t="s">
        <v>117</v>
      </c>
      <c r="E71" s="32"/>
      <c r="F71" s="33">
        <v>2403</v>
      </c>
      <c r="G71" s="34"/>
    </row>
    <row r="72" spans="1:7" ht="37.5" customHeight="1">
      <c r="A72" s="21">
        <v>13</v>
      </c>
      <c r="B72" s="31" t="s">
        <v>119</v>
      </c>
      <c r="C72" s="31"/>
      <c r="D72" s="32" t="s">
        <v>117</v>
      </c>
      <c r="E72" s="32"/>
      <c r="F72" s="33">
        <v>1135.93</v>
      </c>
      <c r="G72" s="34"/>
    </row>
    <row r="73" spans="1:7">
      <c r="A73" s="22">
        <v>14</v>
      </c>
      <c r="B73" s="31" t="s">
        <v>120</v>
      </c>
      <c r="C73" s="31"/>
      <c r="D73" s="32" t="s">
        <v>121</v>
      </c>
      <c r="E73" s="32"/>
      <c r="F73" s="33">
        <v>774</v>
      </c>
      <c r="G73" s="34"/>
    </row>
    <row r="74" spans="1:7" ht="86.25" customHeight="1">
      <c r="A74" s="23">
        <v>15</v>
      </c>
      <c r="B74" s="31" t="s">
        <v>122</v>
      </c>
      <c r="C74" s="31"/>
      <c r="D74" s="32" t="s">
        <v>121</v>
      </c>
      <c r="E74" s="32"/>
      <c r="F74" s="33">
        <v>9217.57</v>
      </c>
      <c r="G74" s="34"/>
    </row>
    <row r="75" spans="1:7">
      <c r="A75" s="23">
        <v>16</v>
      </c>
      <c r="B75" s="31" t="s">
        <v>123</v>
      </c>
      <c r="C75" s="31"/>
      <c r="D75" s="32" t="s">
        <v>121</v>
      </c>
      <c r="E75" s="32"/>
      <c r="F75" s="33">
        <v>2007.65</v>
      </c>
      <c r="G75" s="34"/>
    </row>
    <row r="76" spans="1:7" ht="39" customHeight="1">
      <c r="A76" s="23">
        <v>17</v>
      </c>
      <c r="B76" s="31" t="s">
        <v>124</v>
      </c>
      <c r="C76" s="31"/>
      <c r="D76" s="32" t="s">
        <v>121</v>
      </c>
      <c r="E76" s="32"/>
      <c r="F76" s="33">
        <v>1291.79</v>
      </c>
      <c r="G76" s="34"/>
    </row>
    <row r="77" spans="1:7" ht="67.5" customHeight="1">
      <c r="A77" s="24">
        <v>18</v>
      </c>
      <c r="B77" s="31" t="s">
        <v>125</v>
      </c>
      <c r="C77" s="31"/>
      <c r="D77" s="32" t="s">
        <v>121</v>
      </c>
      <c r="E77" s="32"/>
      <c r="F77" s="33">
        <v>1167.53</v>
      </c>
      <c r="G77" s="34"/>
    </row>
    <row r="78" spans="1:7" ht="58.5" customHeight="1">
      <c r="A78" s="25">
        <v>19</v>
      </c>
      <c r="B78" s="31" t="s">
        <v>126</v>
      </c>
      <c r="C78" s="31"/>
      <c r="D78" s="32" t="s">
        <v>127</v>
      </c>
      <c r="E78" s="32"/>
      <c r="F78" s="33">
        <v>484.55</v>
      </c>
      <c r="G78" s="34"/>
    </row>
    <row r="79" spans="1:7" ht="44.25" customHeight="1">
      <c r="A79" s="26">
        <v>20</v>
      </c>
      <c r="B79" s="31" t="s">
        <v>128</v>
      </c>
      <c r="C79" s="31"/>
      <c r="D79" s="32" t="s">
        <v>127</v>
      </c>
      <c r="E79" s="32"/>
      <c r="F79" s="33">
        <v>559.20000000000005</v>
      </c>
      <c r="G79" s="34"/>
    </row>
    <row r="80" spans="1:7" ht="32.25" customHeight="1">
      <c r="A80" s="27">
        <v>21</v>
      </c>
      <c r="B80" s="31" t="s">
        <v>129</v>
      </c>
      <c r="C80" s="31"/>
      <c r="D80" s="32" t="s">
        <v>130</v>
      </c>
      <c r="E80" s="32"/>
      <c r="F80" s="33">
        <v>434.91</v>
      </c>
      <c r="G80" s="34"/>
    </row>
    <row r="81" spans="1:7" ht="51" customHeight="1">
      <c r="A81" s="27">
        <v>22</v>
      </c>
      <c r="B81" s="31" t="s">
        <v>131</v>
      </c>
      <c r="C81" s="31"/>
      <c r="D81" s="32" t="s">
        <v>130</v>
      </c>
      <c r="E81" s="32"/>
      <c r="F81" s="33">
        <v>39.07</v>
      </c>
      <c r="G81" s="34"/>
    </row>
    <row r="82" spans="1:7" ht="47.25" customHeight="1">
      <c r="A82" s="9"/>
      <c r="B82" s="40" t="s">
        <v>65</v>
      </c>
      <c r="C82" s="41"/>
      <c r="D82" s="42"/>
      <c r="E82" s="37"/>
      <c r="F82" s="36">
        <f>SUM(F60:G81)</f>
        <v>38159.64</v>
      </c>
      <c r="G82" s="37"/>
    </row>
    <row r="84" spans="1:7">
      <c r="A84" s="1" t="s">
        <v>24</v>
      </c>
      <c r="D84" s="7">
        <f>3.94*H4*C6</f>
        <v>59166.191999999995</v>
      </c>
      <c r="E84" s="1" t="s">
        <v>25</v>
      </c>
    </row>
    <row r="85" spans="1:7">
      <c r="A85" s="1" t="s">
        <v>26</v>
      </c>
      <c r="D85" s="7">
        <f>96892.39*5.3%+(H4-7)*D7*1.25</f>
        <v>12505.92167</v>
      </c>
      <c r="E85" s="1" t="s">
        <v>25</v>
      </c>
    </row>
    <row r="87" spans="1:7">
      <c r="A87" s="1" t="s">
        <v>38</v>
      </c>
    </row>
    <row r="88" spans="1:7">
      <c r="A88" s="1" t="s">
        <v>136</v>
      </c>
    </row>
    <row r="89" spans="1:7">
      <c r="B89" s="1" t="s">
        <v>37</v>
      </c>
      <c r="F89" s="7">
        <v>174254.19</v>
      </c>
      <c r="G89" s="1" t="s">
        <v>25</v>
      </c>
    </row>
    <row r="91" spans="1:7">
      <c r="A91" s="1" t="s">
        <v>137</v>
      </c>
    </row>
    <row r="92" spans="1:7">
      <c r="B92" s="1" t="s">
        <v>36</v>
      </c>
      <c r="F92" s="7">
        <f>F55+F82+D84</f>
        <v>166882.57199999999</v>
      </c>
      <c r="G92" s="1" t="s">
        <v>25</v>
      </c>
    </row>
    <row r="93" spans="1:7">
      <c r="F93" s="7"/>
    </row>
    <row r="94" spans="1:7">
      <c r="A94" s="1" t="s">
        <v>140</v>
      </c>
      <c r="F94" s="7"/>
    </row>
    <row r="95" spans="1:7">
      <c r="B95" s="1" t="s">
        <v>141</v>
      </c>
      <c r="F95" s="7">
        <v>242952.38</v>
      </c>
      <c r="G95" s="1" t="s">
        <v>25</v>
      </c>
    </row>
    <row r="97" spans="1:7" ht="42.75" customHeight="1">
      <c r="A97" s="1" t="s">
        <v>27</v>
      </c>
    </row>
    <row r="98" spans="1:7" ht="42.75" customHeight="1"/>
    <row r="99" spans="1:7" ht="42.75" customHeight="1">
      <c r="A99" s="8" t="s">
        <v>28</v>
      </c>
      <c r="B99" s="38" t="s">
        <v>29</v>
      </c>
      <c r="C99" s="38"/>
      <c r="D99" s="8" t="s">
        <v>30</v>
      </c>
      <c r="E99" s="38" t="s">
        <v>31</v>
      </c>
      <c r="F99" s="38"/>
      <c r="G99" s="8" t="s">
        <v>32</v>
      </c>
    </row>
    <row r="100" spans="1:7" ht="42.75" customHeight="1">
      <c r="A100" s="39" t="s">
        <v>33</v>
      </c>
      <c r="B100" s="35" t="s">
        <v>51</v>
      </c>
      <c r="C100" s="35"/>
      <c r="D100" s="10">
        <v>2</v>
      </c>
      <c r="E100" s="35" t="s">
        <v>53</v>
      </c>
      <c r="F100" s="35"/>
      <c r="G100" s="28">
        <v>2</v>
      </c>
    </row>
    <row r="101" spans="1:7" ht="42.75" customHeight="1">
      <c r="A101" s="39"/>
      <c r="B101" s="35" t="s">
        <v>39</v>
      </c>
      <c r="C101" s="35"/>
      <c r="D101" s="10">
        <v>2</v>
      </c>
      <c r="E101" s="35" t="s">
        <v>53</v>
      </c>
      <c r="F101" s="35"/>
      <c r="G101" s="28">
        <v>2</v>
      </c>
    </row>
    <row r="102" spans="1:7" ht="42.75" customHeight="1">
      <c r="A102" s="39"/>
      <c r="B102" s="35" t="s">
        <v>40</v>
      </c>
      <c r="C102" s="35"/>
      <c r="D102" s="10"/>
      <c r="E102" s="35" t="s">
        <v>53</v>
      </c>
      <c r="F102" s="35"/>
      <c r="G102" s="28"/>
    </row>
    <row r="103" spans="1:7" ht="42.75" customHeight="1">
      <c r="A103" s="10" t="s">
        <v>41</v>
      </c>
      <c r="B103" s="35" t="s">
        <v>42</v>
      </c>
      <c r="C103" s="35"/>
      <c r="D103" s="10"/>
      <c r="E103" s="35" t="s">
        <v>54</v>
      </c>
      <c r="F103" s="35"/>
      <c r="G103" s="28"/>
    </row>
    <row r="104" spans="1:7" ht="42.75" customHeight="1">
      <c r="A104" s="39" t="s">
        <v>43</v>
      </c>
      <c r="B104" s="35" t="s">
        <v>52</v>
      </c>
      <c r="C104" s="35"/>
      <c r="D104" s="10">
        <v>1</v>
      </c>
      <c r="E104" s="35" t="s">
        <v>55</v>
      </c>
      <c r="F104" s="35"/>
      <c r="G104" s="28">
        <v>1</v>
      </c>
    </row>
    <row r="105" spans="1:7" ht="42.75" customHeight="1">
      <c r="A105" s="39"/>
      <c r="B105" s="35" t="s">
        <v>44</v>
      </c>
      <c r="C105" s="35"/>
      <c r="D105" s="10"/>
      <c r="E105" s="35" t="s">
        <v>56</v>
      </c>
      <c r="F105" s="35"/>
      <c r="G105" s="28"/>
    </row>
    <row r="106" spans="1:7" ht="42.75" customHeight="1">
      <c r="A106" s="39"/>
      <c r="B106" s="35" t="s">
        <v>48</v>
      </c>
      <c r="C106" s="35"/>
      <c r="D106" s="10">
        <v>4</v>
      </c>
      <c r="E106" s="35" t="s">
        <v>57</v>
      </c>
      <c r="F106" s="35"/>
      <c r="G106" s="28">
        <v>4</v>
      </c>
    </row>
    <row r="107" spans="1:7" ht="42.75" customHeight="1">
      <c r="A107" s="39"/>
      <c r="B107" s="35" t="s">
        <v>49</v>
      </c>
      <c r="C107" s="35"/>
      <c r="D107" s="10"/>
      <c r="E107" s="35" t="s">
        <v>58</v>
      </c>
      <c r="F107" s="35"/>
      <c r="G107" s="28"/>
    </row>
    <row r="108" spans="1:7" ht="42.75" customHeight="1">
      <c r="A108" s="39"/>
      <c r="B108" s="35" t="s">
        <v>50</v>
      </c>
      <c r="C108" s="35"/>
      <c r="D108" s="10">
        <v>2</v>
      </c>
      <c r="E108" s="35" t="s">
        <v>59</v>
      </c>
      <c r="F108" s="35"/>
      <c r="G108" s="28">
        <v>2</v>
      </c>
    </row>
    <row r="109" spans="1:7">
      <c r="A109" s="39"/>
      <c r="B109" s="35" t="s">
        <v>45</v>
      </c>
      <c r="C109" s="35"/>
      <c r="D109" s="10"/>
      <c r="E109" s="35" t="s">
        <v>60</v>
      </c>
      <c r="F109" s="35"/>
      <c r="G109" s="28"/>
    </row>
    <row r="110" spans="1:7">
      <c r="A110" s="39"/>
      <c r="B110" s="35" t="s">
        <v>46</v>
      </c>
      <c r="C110" s="35"/>
      <c r="D110" s="10">
        <v>1</v>
      </c>
      <c r="E110" s="35" t="s">
        <v>55</v>
      </c>
      <c r="F110" s="35"/>
      <c r="G110" s="28">
        <v>1</v>
      </c>
    </row>
    <row r="111" spans="1:7">
      <c r="A111" s="39"/>
      <c r="B111" s="35" t="s">
        <v>47</v>
      </c>
      <c r="C111" s="35"/>
      <c r="D111" s="10">
        <v>5</v>
      </c>
      <c r="E111" s="35"/>
      <c r="F111" s="35"/>
      <c r="G111" s="28">
        <v>5</v>
      </c>
    </row>
    <row r="114" spans="1:6">
      <c r="A114" s="1" t="s">
        <v>142</v>
      </c>
      <c r="F114" s="1" t="s">
        <v>61</v>
      </c>
    </row>
    <row r="116" spans="1:6">
      <c r="A116" s="1" t="s">
        <v>64</v>
      </c>
      <c r="F116" s="1" t="s">
        <v>62</v>
      </c>
    </row>
    <row r="117" spans="1:6" ht="42.75" customHeight="1"/>
    <row r="118" spans="1:6" ht="42.75" customHeight="1"/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0">
    <mergeCell ref="B80:C80"/>
    <mergeCell ref="D80:E80"/>
    <mergeCell ref="F80:G80"/>
    <mergeCell ref="B81:C81"/>
    <mergeCell ref="D81:E81"/>
    <mergeCell ref="F81:G81"/>
    <mergeCell ref="B79:C79"/>
    <mergeCell ref="D79:E79"/>
    <mergeCell ref="F79:G79"/>
    <mergeCell ref="C25:D25"/>
    <mergeCell ref="E25:F25"/>
    <mergeCell ref="A18:D18"/>
    <mergeCell ref="E18:F18"/>
    <mergeCell ref="B69:C69"/>
    <mergeCell ref="D69:E69"/>
    <mergeCell ref="F69:G69"/>
    <mergeCell ref="G38:G39"/>
    <mergeCell ref="A40:A41"/>
    <mergeCell ref="F40:F41"/>
    <mergeCell ref="G40:G41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67:C67"/>
    <mergeCell ref="B59:C59"/>
    <mergeCell ref="D59:E59"/>
    <mergeCell ref="F59:G59"/>
    <mergeCell ref="A1:G1"/>
    <mergeCell ref="A2:G2"/>
    <mergeCell ref="A3:G3"/>
    <mergeCell ref="A4:G4"/>
    <mergeCell ref="B49:C49"/>
    <mergeCell ref="D49:E49"/>
    <mergeCell ref="F49:G49"/>
    <mergeCell ref="A42:A43"/>
    <mergeCell ref="F42:F43"/>
    <mergeCell ref="G42:G43"/>
    <mergeCell ref="A36:A37"/>
    <mergeCell ref="F36:F37"/>
    <mergeCell ref="G36:G37"/>
    <mergeCell ref="A38:A39"/>
    <mergeCell ref="F38:F39"/>
    <mergeCell ref="A23:B23"/>
    <mergeCell ref="C23:D23"/>
    <mergeCell ref="E23:F23"/>
    <mergeCell ref="C24:D24"/>
    <mergeCell ref="E24:F24"/>
    <mergeCell ref="A19:D19"/>
    <mergeCell ref="E19:F19"/>
    <mergeCell ref="A20:D20"/>
    <mergeCell ref="E20:F20"/>
    <mergeCell ref="B60:C60"/>
    <mergeCell ref="B61:C61"/>
    <mergeCell ref="F64:G64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D60:E60"/>
    <mergeCell ref="D61:E61"/>
    <mergeCell ref="F60:G60"/>
    <mergeCell ref="F61:G61"/>
    <mergeCell ref="B62:C62"/>
    <mergeCell ref="B63:C63"/>
    <mergeCell ref="F62:G62"/>
    <mergeCell ref="F63:G63"/>
    <mergeCell ref="D62:E62"/>
    <mergeCell ref="D63:E63"/>
    <mergeCell ref="B64:C64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  <mergeCell ref="B103:C103"/>
    <mergeCell ref="E103:F103"/>
    <mergeCell ref="F82:G82"/>
    <mergeCell ref="B99:C99"/>
    <mergeCell ref="E99:F99"/>
    <mergeCell ref="A100:A102"/>
    <mergeCell ref="B100:C100"/>
    <mergeCell ref="E100:F100"/>
    <mergeCell ref="B101:C101"/>
    <mergeCell ref="E101:F101"/>
    <mergeCell ref="B102:C102"/>
    <mergeCell ref="E102:F102"/>
    <mergeCell ref="B82:C82"/>
    <mergeCell ref="D82:E82"/>
    <mergeCell ref="F65:G65"/>
    <mergeCell ref="F66:G66"/>
    <mergeCell ref="F67:G67"/>
    <mergeCell ref="D64:E64"/>
    <mergeCell ref="B70:C70"/>
    <mergeCell ref="D70:E70"/>
    <mergeCell ref="F70:G70"/>
    <mergeCell ref="D65:E65"/>
    <mergeCell ref="D66:E66"/>
    <mergeCell ref="D67:E67"/>
    <mergeCell ref="D68:E68"/>
    <mergeCell ref="F68:G68"/>
    <mergeCell ref="B65:C65"/>
    <mergeCell ref="B66:C66"/>
    <mergeCell ref="B68:C68"/>
    <mergeCell ref="B72:C72"/>
    <mergeCell ref="D72:E72"/>
    <mergeCell ref="F72:G72"/>
    <mergeCell ref="B71:C71"/>
    <mergeCell ref="D71:E71"/>
    <mergeCell ref="F71:G71"/>
    <mergeCell ref="B74:C74"/>
    <mergeCell ref="D74:E74"/>
    <mergeCell ref="F74:G74"/>
    <mergeCell ref="B78:C78"/>
    <mergeCell ref="D78:E78"/>
    <mergeCell ref="F78:G78"/>
    <mergeCell ref="B77:C77"/>
    <mergeCell ref="D77:E77"/>
    <mergeCell ref="F77:G77"/>
    <mergeCell ref="B73:C73"/>
    <mergeCell ref="D73:E73"/>
    <mergeCell ref="F73:G73"/>
    <mergeCell ref="B75:C75"/>
    <mergeCell ref="D75:E75"/>
    <mergeCell ref="F75:G75"/>
    <mergeCell ref="B76:C76"/>
    <mergeCell ref="D76:E76"/>
    <mergeCell ref="F76:G7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2016-03-09T12:40:27Z</dcterms:modified>
</cp:coreProperties>
</file>