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3" i="11"/>
  <c r="G41"/>
  <c r="G39"/>
  <c r="G37"/>
  <c r="G35"/>
  <c r="D74"/>
  <c r="F53"/>
  <c r="F51"/>
  <c r="D75"/>
  <c r="F72"/>
  <c r="E43"/>
  <c r="D43"/>
  <c r="B42"/>
  <c r="B41"/>
  <c r="B40"/>
  <c r="B39"/>
  <c r="B38"/>
  <c r="B37"/>
  <c r="B36"/>
  <c r="B35"/>
  <c r="C6"/>
  <c r="G43" l="1"/>
  <c r="F50"/>
  <c r="F49"/>
  <c r="F52"/>
  <c r="F54" l="1"/>
  <c r="F82" l="1"/>
</calcChain>
</file>

<file path=xl/sharedStrings.xml><?xml version="1.0" encoding="utf-8"?>
<sst xmlns="http://schemas.openxmlformats.org/spreadsheetml/2006/main" count="155" uniqueCount="133">
  <si>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</si>
  <si>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</si>
  <si>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</si>
  <si>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</si>
  <si>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</si>
  <si>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</si>
  <si>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</si>
  <si>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</si>
  <si>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</si>
  <si>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</si>
  <si>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</si>
  <si>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</si>
  <si>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</si>
  <si>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</si>
  <si>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</si>
  <si>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</si>
  <si>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</si>
  <si>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</si>
  <si>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</si>
  <si>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</si>
  <si>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</si>
  <si>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</si>
  <si>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</si>
  <si>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</si>
  <si>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</si>
  <si>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</si>
  <si>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</si>
  <si>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</si>
  <si>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</si>
  <si>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</si>
  <si>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</si>
  <si>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</si>
  <si>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</si>
  <si>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</si>
  <si>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</si>
  <si>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</si>
  <si>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</si>
  <si>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</si>
  <si>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</si>
  <si>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</si>
  <si>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</si>
  <si>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</si>
  <si>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</si>
  <si>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</si>
  <si>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</si>
  <si>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</si>
  <si>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</si>
  <si>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</si>
  <si>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</si>
  <si>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</si>
  <si>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</si>
  <si>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</si>
  <si>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</si>
  <si>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</si>
  <si>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</si>
  <si>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</si>
  <si>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</si>
  <si>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</si>
  <si>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</si>
  <si>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</si>
  <si>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</si>
  <si>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</si>
  <si>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</si>
  <si>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</si>
  <si>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</si>
  <si>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</si>
  <si>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</si>
  <si>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35  по улице Кирова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</si>
  <si>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</si>
  <si>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</si>
  <si>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</si>
  <si>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</si>
  <si>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</si>
  <si>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</si>
  <si>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</si>
  <si>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</si>
  <si>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</si>
  <si>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</si>
  <si>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</si>
  <si>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</si>
  <si>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</si>
  <si>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</si>
  <si>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</si>
  <si>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</si>
  <si>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</si>
  <si>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</si>
  <si>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</si>
  <si>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</si>
  <si>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</si>
  <si>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</si>
  <si>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</si>
  <si>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01.07.2012г.</t>
  </si>
  <si>
    <t>325 от 23.12.08г.</t>
  </si>
  <si>
    <t>14.06.2012г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</si>
  <si>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</si>
  <si>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</si>
  <si>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</si>
  <si>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</si>
  <si>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</si>
  <si>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</si>
  <si>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</si>
  <si>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кв.9 ремонт стояка ХВ</t>
  </si>
  <si>
    <t>Январь</t>
  </si>
  <si>
    <t>Ремонт щита этажного</t>
  </si>
  <si>
    <t>Закрепление отливов на парапетах</t>
  </si>
  <si>
    <t>Февраль</t>
  </si>
  <si>
    <t>Прочистка канализации в подвале, ремонт стояка канализации</t>
  </si>
  <si>
    <t>Март</t>
  </si>
  <si>
    <t>Ремонт щита этажного, замена автоматов</t>
  </si>
  <si>
    <t>Прочистка стояка канализации в подвале</t>
  </si>
  <si>
    <t>Май</t>
  </si>
  <si>
    <t>кв.25 ремонт стояка ХВ</t>
  </si>
  <si>
    <t>Июнь</t>
  </si>
  <si>
    <t>кв.15 замена участка стояка ХВ</t>
  </si>
  <si>
    <t>кв.25 прочистка вент.канала в туалете и ванной</t>
  </si>
  <si>
    <t>Ремонт козырька над входом в подъезд</t>
  </si>
  <si>
    <t>Июль</t>
  </si>
  <si>
    <t>Заполнение системы отопления</t>
  </si>
  <si>
    <t>Сентябрь</t>
  </si>
  <si>
    <t>Заполнение системы отопления, наладка циркуляции</t>
  </si>
  <si>
    <t>Октябрь</t>
  </si>
  <si>
    <t>Закрепление папапетных обделок</t>
  </si>
  <si>
    <t>Декабрь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</si>
  <si>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</si>
  <si>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</si>
  <si>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</si>
  <si>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</si>
  <si>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</si>
  <si>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</si>
  <si>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</si>
  <si>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</si>
  <si>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</si>
  <si>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хозяйстов" составляет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</si>
</sst>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topLeftCell="A31" workbookViewId="0">
      <selection activeCell="G41" sqref="G41:G4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43" t="s">
        <v>0</v>
      </c>
      <c r="B1" s="43"/>
      <c r="C1" s="43"/>
      <c r="D1" s="43"/>
      <c r="E1" s="43"/>
      <c r="F1" s="43"/>
      <c r="G1" s="43"/>
    </row>
    <row r="2" spans="1:8">
      <c r="A2" s="43" t="s">
        <v>5</v>
      </c>
      <c r="B2" s="43"/>
      <c r="C2" s="43"/>
      <c r="D2" s="43"/>
      <c r="E2" s="43"/>
      <c r="F2" s="43"/>
      <c r="G2" s="43"/>
    </row>
    <row r="3" spans="1:8">
      <c r="A3" s="43" t="s">
        <v>67</v>
      </c>
      <c r="B3" s="43"/>
      <c r="C3" s="43"/>
      <c r="D3" s="43"/>
      <c r="E3" s="43"/>
      <c r="F3" s="43"/>
      <c r="G3" s="43"/>
    </row>
    <row r="4" spans="1:8">
      <c r="A4" s="43" t="s">
        <v>100</v>
      </c>
      <c r="B4" s="43"/>
      <c r="C4" s="43"/>
      <c r="D4" s="43"/>
      <c r="E4" s="43"/>
      <c r="F4" s="43"/>
      <c r="G4" s="43"/>
      <c r="H4" s="11">
        <v>12</v>
      </c>
    </row>
    <row r="5" spans="1:8" ht="11.25" customHeight="1"/>
    <row r="6" spans="1:8">
      <c r="A6" s="1" t="s">
        <v>6</v>
      </c>
      <c r="C6" s="2">
        <f>D7+D8</f>
        <v>1678.1</v>
      </c>
      <c r="D6" s="1" t="s">
        <v>2</v>
      </c>
    </row>
    <row r="7" spans="1:8">
      <c r="A7" s="1" t="s">
        <v>68</v>
      </c>
      <c r="B7" s="1" t="s">
        <v>69</v>
      </c>
      <c r="C7" s="2"/>
      <c r="D7" s="1">
        <v>1678.1</v>
      </c>
      <c r="E7" s="1" t="s">
        <v>2</v>
      </c>
    </row>
    <row r="8" spans="1:8">
      <c r="B8" s="1" t="s">
        <v>70</v>
      </c>
      <c r="C8" s="2"/>
      <c r="D8" s="1">
        <v>0</v>
      </c>
      <c r="E8" s="1" t="s">
        <v>2</v>
      </c>
    </row>
    <row r="9" spans="1:8">
      <c r="A9" s="1" t="s">
        <v>71</v>
      </c>
      <c r="C9" s="1">
        <v>5</v>
      </c>
    </row>
    <row r="10" spans="1:8">
      <c r="A10" s="1" t="s">
        <v>72</v>
      </c>
      <c r="C10" s="1">
        <v>2</v>
      </c>
    </row>
    <row r="11" spans="1:8">
      <c r="A11" s="1" t="s">
        <v>73</v>
      </c>
      <c r="C11" s="1">
        <v>35</v>
      </c>
    </row>
    <row r="12" spans="1:8">
      <c r="A12" s="1" t="s">
        <v>74</v>
      </c>
      <c r="E12" s="1">
        <v>220</v>
      </c>
      <c r="F12" s="1" t="s">
        <v>2</v>
      </c>
    </row>
    <row r="13" spans="1:8">
      <c r="A13" s="1" t="s">
        <v>75</v>
      </c>
      <c r="B13" s="1">
        <v>526.4</v>
      </c>
      <c r="C13" s="1" t="s">
        <v>2</v>
      </c>
    </row>
    <row r="14" spans="1:8">
      <c r="A14" s="1" t="s">
        <v>76</v>
      </c>
      <c r="D14" s="1">
        <v>1000</v>
      </c>
      <c r="E14" s="1" t="s">
        <v>2</v>
      </c>
    </row>
    <row r="16" spans="1:8">
      <c r="A16" s="1" t="s">
        <v>77</v>
      </c>
    </row>
    <row r="17" spans="1:6">
      <c r="A17" s="30" t="s">
        <v>78</v>
      </c>
      <c r="B17" s="30"/>
      <c r="C17" s="30"/>
      <c r="D17" s="30"/>
      <c r="E17" s="30" t="s">
        <v>79</v>
      </c>
      <c r="F17" s="30"/>
    </row>
    <row r="18" spans="1:6">
      <c r="A18" s="29" t="s">
        <v>80</v>
      </c>
      <c r="B18" s="29"/>
      <c r="C18" s="29"/>
      <c r="D18" s="29"/>
      <c r="E18" s="30" t="s">
        <v>93</v>
      </c>
      <c r="F18" s="30"/>
    </row>
    <row r="19" spans="1:6">
      <c r="A19" s="29" t="s">
        <v>81</v>
      </c>
      <c r="B19" s="29"/>
      <c r="C19" s="29"/>
      <c r="D19" s="29"/>
      <c r="E19" s="30" t="s">
        <v>91</v>
      </c>
      <c r="F19" s="30"/>
    </row>
    <row r="21" spans="1:6">
      <c r="A21" s="1" t="s">
        <v>82</v>
      </c>
    </row>
    <row r="22" spans="1:6" ht="31.5" customHeight="1">
      <c r="A22" s="31" t="s">
        <v>83</v>
      </c>
      <c r="B22" s="31"/>
      <c r="C22" s="31" t="s">
        <v>84</v>
      </c>
      <c r="D22" s="31"/>
      <c r="E22" s="31" t="s">
        <v>85</v>
      </c>
      <c r="F22" s="31"/>
    </row>
    <row r="23" spans="1:6">
      <c r="A23" s="13" t="s">
        <v>86</v>
      </c>
      <c r="B23" s="13"/>
      <c r="C23" s="30">
        <v>35</v>
      </c>
      <c r="D23" s="30"/>
      <c r="E23" s="30">
        <v>35</v>
      </c>
      <c r="F23" s="30"/>
    </row>
    <row r="24" spans="1:6">
      <c r="A24" s="13" t="s">
        <v>87</v>
      </c>
      <c r="B24" s="13"/>
      <c r="C24" s="30">
        <v>35</v>
      </c>
      <c r="D24" s="30"/>
      <c r="E24" s="30">
        <v>37</v>
      </c>
      <c r="F24" s="30"/>
    </row>
    <row r="26" spans="1:6">
      <c r="A26" s="1" t="s">
        <v>88</v>
      </c>
      <c r="C26" s="1" t="s">
        <v>92</v>
      </c>
    </row>
    <row r="28" spans="1:6">
      <c r="A28" s="1" t="s">
        <v>89</v>
      </c>
    </row>
    <row r="29" spans="1:6">
      <c r="B29" s="1" t="s">
        <v>123</v>
      </c>
      <c r="D29" s="1">
        <v>12.08</v>
      </c>
      <c r="E29" s="1" t="s">
        <v>90</v>
      </c>
    </row>
    <row r="30" spans="1:6">
      <c r="B30" s="1" t="s">
        <v>97</v>
      </c>
      <c r="D30" s="1">
        <v>2.95</v>
      </c>
      <c r="E30" s="1" t="s">
        <v>90</v>
      </c>
    </row>
    <row r="31" spans="1:6">
      <c r="B31" s="1" t="s">
        <v>124</v>
      </c>
      <c r="D31" s="1">
        <v>13.12</v>
      </c>
      <c r="E31" s="1" t="s">
        <v>90</v>
      </c>
    </row>
    <row r="32" spans="1:6">
      <c r="B32" s="1" t="s">
        <v>97</v>
      </c>
      <c r="D32" s="1">
        <v>3.04</v>
      </c>
      <c r="E32" s="1" t="s">
        <v>90</v>
      </c>
    </row>
    <row r="33" spans="1:10" ht="30" customHeight="1">
      <c r="A33" s="1" t="s">
        <v>1</v>
      </c>
    </row>
    <row r="34" spans="1:10" ht="98.25" customHeight="1">
      <c r="A34" s="14" t="s">
        <v>3</v>
      </c>
      <c r="B34" s="19" t="s">
        <v>125</v>
      </c>
      <c r="C34" s="19" t="s">
        <v>126</v>
      </c>
      <c r="D34" s="14" t="s">
        <v>94</v>
      </c>
      <c r="E34" s="16" t="s">
        <v>4</v>
      </c>
      <c r="F34" s="20" t="s">
        <v>129</v>
      </c>
      <c r="G34" s="20" t="s">
        <v>130</v>
      </c>
      <c r="H34" s="15"/>
      <c r="I34" s="15"/>
      <c r="J34" s="15"/>
    </row>
    <row r="35" spans="1:10">
      <c r="A35" s="35" t="s">
        <v>34</v>
      </c>
      <c r="B35" s="4">
        <f>D35/C35</f>
        <v>27132.022801302934</v>
      </c>
      <c r="C35" s="5">
        <v>3.07</v>
      </c>
      <c r="D35" s="5">
        <v>83295.31</v>
      </c>
      <c r="E35" s="5">
        <v>3070</v>
      </c>
      <c r="F35" s="37">
        <v>167652.93</v>
      </c>
      <c r="G35" s="38">
        <f>D35+D36+E35+E36-F35</f>
        <v>7632.1500000000233</v>
      </c>
    </row>
    <row r="36" spans="1:10">
      <c r="A36" s="36"/>
      <c r="B36" s="4">
        <f>D36/C36</f>
        <v>26543.214925373133</v>
      </c>
      <c r="C36" s="5">
        <v>3.35</v>
      </c>
      <c r="D36" s="5">
        <v>88919.77</v>
      </c>
      <c r="E36" s="5"/>
      <c r="F36" s="37"/>
      <c r="G36" s="39"/>
    </row>
    <row r="37" spans="1:10">
      <c r="A37" s="35" t="s">
        <v>35</v>
      </c>
      <c r="B37" s="4">
        <f t="shared" ref="B37:B42" si="0">D37/C37</f>
        <v>163.27656648116925</v>
      </c>
      <c r="C37" s="5">
        <v>1577.74</v>
      </c>
      <c r="D37" s="5">
        <v>257607.97</v>
      </c>
      <c r="E37" s="5">
        <v>29544.39</v>
      </c>
      <c r="F37" s="37">
        <v>493127.37</v>
      </c>
      <c r="G37" s="38">
        <f t="shared" ref="G37" si="1">D37+D38+E37+E38-F37</f>
        <v>17748.160000000033</v>
      </c>
    </row>
    <row r="38" spans="1:10">
      <c r="A38" s="36"/>
      <c r="B38" s="4">
        <f t="shared" si="0"/>
        <v>127.40281771951506</v>
      </c>
      <c r="C38" s="5">
        <v>1756.03</v>
      </c>
      <c r="D38" s="5">
        <v>223723.17</v>
      </c>
      <c r="E38" s="5"/>
      <c r="F38" s="37"/>
      <c r="G38" s="39"/>
    </row>
    <row r="39" spans="1:10" ht="16.5" customHeight="1">
      <c r="A39" s="35" t="s">
        <v>95</v>
      </c>
      <c r="B39" s="4">
        <f t="shared" si="0"/>
        <v>1948.5429394812679</v>
      </c>
      <c r="C39" s="5">
        <v>17.350000000000001</v>
      </c>
      <c r="D39" s="5">
        <v>33807.22</v>
      </c>
      <c r="E39" s="5"/>
      <c r="F39" s="37">
        <v>70405.72</v>
      </c>
      <c r="G39" s="38">
        <f t="shared" ref="G39" si="2">D39+D40+E39+E40-F39</f>
        <v>1299</v>
      </c>
    </row>
    <row r="40" spans="1:10">
      <c r="A40" s="36"/>
      <c r="B40" s="4">
        <f t="shared" si="0"/>
        <v>1966.6580176440063</v>
      </c>
      <c r="C40" s="5">
        <v>19.27</v>
      </c>
      <c r="D40" s="5">
        <v>37897.5</v>
      </c>
      <c r="E40" s="5"/>
      <c r="F40" s="37"/>
      <c r="G40" s="39"/>
    </row>
    <row r="41" spans="1:10" ht="16.5" customHeight="1">
      <c r="A41" s="35" t="s">
        <v>96</v>
      </c>
      <c r="B41" s="4">
        <f t="shared" si="0"/>
        <v>1800.223388305847</v>
      </c>
      <c r="C41" s="5">
        <v>26.68</v>
      </c>
      <c r="D41" s="5">
        <v>48029.96</v>
      </c>
      <c r="E41" s="5"/>
      <c r="F41" s="37">
        <v>95933.22</v>
      </c>
      <c r="G41" s="38">
        <f t="shared" ref="G41" si="3">D41+D42+E41+E42-F41</f>
        <v>1749.7699999999895</v>
      </c>
    </row>
    <row r="42" spans="1:10">
      <c r="A42" s="36"/>
      <c r="B42" s="4">
        <f t="shared" si="0"/>
        <v>1752.0476358503881</v>
      </c>
      <c r="C42" s="5">
        <v>28.34</v>
      </c>
      <c r="D42" s="5">
        <v>49653.03</v>
      </c>
      <c r="E42" s="5"/>
      <c r="F42" s="37"/>
      <c r="G42" s="39"/>
    </row>
    <row r="43" spans="1:10">
      <c r="A43" s="3" t="s">
        <v>64</v>
      </c>
      <c r="B43" s="4"/>
      <c r="C43" s="5"/>
      <c r="D43" s="5">
        <f>SUM(D35:D42)</f>
        <v>822933.93</v>
      </c>
      <c r="E43" s="5">
        <f>SUM(E35:E42)</f>
        <v>32614.39</v>
      </c>
      <c r="F43" s="5">
        <f t="shared" ref="F43:G43" si="4">SUM(F35:F42)</f>
        <v>827119.24</v>
      </c>
      <c r="G43" s="5">
        <f t="shared" si="4"/>
        <v>28429.080000000045</v>
      </c>
    </row>
    <row r="44" spans="1:10" ht="10.5" customHeight="1"/>
    <row r="46" spans="1:10">
      <c r="A46" s="1" t="s">
        <v>7</v>
      </c>
    </row>
    <row r="47" spans="1:10" ht="10.5" customHeight="1"/>
    <row r="48" spans="1:10" ht="61.5" customHeight="1">
      <c r="A48" s="8" t="s">
        <v>8</v>
      </c>
      <c r="B48" s="28" t="s">
        <v>9</v>
      </c>
      <c r="C48" s="24"/>
      <c r="D48" s="28" t="s">
        <v>10</v>
      </c>
      <c r="E48" s="24"/>
      <c r="F48" s="28" t="s">
        <v>11</v>
      </c>
      <c r="G48" s="24"/>
    </row>
    <row r="49" spans="1:7" ht="35.25" customHeight="1">
      <c r="A49" s="8">
        <v>1</v>
      </c>
      <c r="B49" s="32" t="s">
        <v>98</v>
      </c>
      <c r="C49" s="32"/>
      <c r="D49" s="33" t="s">
        <v>12</v>
      </c>
      <c r="E49" s="33"/>
      <c r="F49" s="34">
        <f>0.58*H4*C6</f>
        <v>11679.575999999997</v>
      </c>
      <c r="G49" s="34"/>
    </row>
    <row r="50" spans="1:7" ht="33.75" customHeight="1">
      <c r="A50" s="8">
        <v>2</v>
      </c>
      <c r="B50" s="32" t="s">
        <v>13</v>
      </c>
      <c r="C50" s="32"/>
      <c r="D50" s="33" t="s">
        <v>12</v>
      </c>
      <c r="E50" s="33"/>
      <c r="F50" s="34">
        <f>1.82*H4*C6</f>
        <v>36649.703999999998</v>
      </c>
      <c r="G50" s="34"/>
    </row>
    <row r="51" spans="1:7">
      <c r="A51" s="12">
        <v>3</v>
      </c>
      <c r="B51" s="32" t="s">
        <v>14</v>
      </c>
      <c r="C51" s="32"/>
      <c r="D51" s="33" t="s">
        <v>15</v>
      </c>
      <c r="E51" s="33"/>
      <c r="F51" s="34">
        <f>0.17*H4*C6</f>
        <v>3423.3240000000001</v>
      </c>
      <c r="G51" s="34"/>
    </row>
    <row r="52" spans="1:7" ht="69" customHeight="1">
      <c r="A52" s="12">
        <v>4</v>
      </c>
      <c r="B52" s="32" t="s">
        <v>16</v>
      </c>
      <c r="C52" s="32"/>
      <c r="D52" s="28" t="s">
        <v>99</v>
      </c>
      <c r="E52" s="24"/>
      <c r="F52" s="34">
        <f>0.84*H4*C6</f>
        <v>16915.248</v>
      </c>
      <c r="G52" s="34"/>
    </row>
    <row r="53" spans="1:7" ht="61.5" customHeight="1">
      <c r="A53" s="12">
        <v>5</v>
      </c>
      <c r="B53" s="32" t="s">
        <v>17</v>
      </c>
      <c r="C53" s="32"/>
      <c r="D53" s="33" t="s">
        <v>18</v>
      </c>
      <c r="E53" s="33"/>
      <c r="F53" s="34">
        <f>1.37*H4*C6</f>
        <v>27587.964</v>
      </c>
      <c r="G53" s="34"/>
    </row>
    <row r="54" spans="1:7" ht="30.75" customHeight="1">
      <c r="A54" s="8"/>
      <c r="B54" s="32" t="s">
        <v>19</v>
      </c>
      <c r="C54" s="32"/>
      <c r="D54" s="33"/>
      <c r="E54" s="33"/>
      <c r="F54" s="34">
        <f>SUM(F49:G53)</f>
        <v>96255.815999999992</v>
      </c>
      <c r="G54" s="34"/>
    </row>
    <row r="56" spans="1:7">
      <c r="A56" s="1" t="s">
        <v>20</v>
      </c>
    </row>
    <row r="58" spans="1:7" ht="48" customHeight="1">
      <c r="A58" s="8" t="s">
        <v>8</v>
      </c>
      <c r="B58" s="33" t="s">
        <v>21</v>
      </c>
      <c r="C58" s="33"/>
      <c r="D58" s="28" t="s">
        <v>22</v>
      </c>
      <c r="E58" s="24"/>
      <c r="F58" s="28" t="s">
        <v>23</v>
      </c>
      <c r="G58" s="24"/>
    </row>
    <row r="59" spans="1:7">
      <c r="A59" s="8">
        <v>1</v>
      </c>
      <c r="B59" s="44" t="s">
        <v>101</v>
      </c>
      <c r="C59" s="44"/>
      <c r="D59" s="42" t="s">
        <v>102</v>
      </c>
      <c r="E59" s="42"/>
      <c r="F59" s="40">
        <v>2203.23</v>
      </c>
      <c r="G59" s="41"/>
    </row>
    <row r="60" spans="1:7">
      <c r="A60" s="10">
        <v>2</v>
      </c>
      <c r="B60" s="44" t="s">
        <v>103</v>
      </c>
      <c r="C60" s="44"/>
      <c r="D60" s="42" t="s">
        <v>102</v>
      </c>
      <c r="E60" s="42"/>
      <c r="F60" s="40">
        <v>906.72</v>
      </c>
      <c r="G60" s="41"/>
    </row>
    <row r="61" spans="1:7" ht="31.5" customHeight="1">
      <c r="A61" s="17">
        <v>3</v>
      </c>
      <c r="B61" s="44" t="s">
        <v>104</v>
      </c>
      <c r="C61" s="44"/>
      <c r="D61" s="42" t="s">
        <v>105</v>
      </c>
      <c r="E61" s="42"/>
      <c r="F61" s="40">
        <v>987</v>
      </c>
      <c r="G61" s="41"/>
    </row>
    <row r="62" spans="1:7" ht="56.25" customHeight="1">
      <c r="A62" s="17">
        <v>4</v>
      </c>
      <c r="B62" s="44" t="s">
        <v>106</v>
      </c>
      <c r="C62" s="44"/>
      <c r="D62" s="42" t="s">
        <v>107</v>
      </c>
      <c r="E62" s="42"/>
      <c r="F62" s="40">
        <v>1458.45</v>
      </c>
      <c r="G62" s="41"/>
    </row>
    <row r="63" spans="1:7" ht="37.5" customHeight="1">
      <c r="A63" s="17">
        <v>5</v>
      </c>
      <c r="B63" s="44" t="s">
        <v>108</v>
      </c>
      <c r="C63" s="44"/>
      <c r="D63" s="42" t="s">
        <v>107</v>
      </c>
      <c r="E63" s="42"/>
      <c r="F63" s="40">
        <v>1933.21</v>
      </c>
      <c r="G63" s="41"/>
    </row>
    <row r="64" spans="1:7" ht="31.5" customHeight="1">
      <c r="A64" s="17">
        <v>6</v>
      </c>
      <c r="B64" s="44" t="s">
        <v>109</v>
      </c>
      <c r="C64" s="44"/>
      <c r="D64" s="42" t="s">
        <v>110</v>
      </c>
      <c r="E64" s="42"/>
      <c r="F64" s="40">
        <v>1870.1</v>
      </c>
      <c r="G64" s="41"/>
    </row>
    <row r="65" spans="1:7">
      <c r="A65" s="17">
        <v>7</v>
      </c>
      <c r="B65" s="44" t="s">
        <v>111</v>
      </c>
      <c r="C65" s="44"/>
      <c r="D65" s="42" t="s">
        <v>112</v>
      </c>
      <c r="E65" s="42"/>
      <c r="F65" s="40">
        <v>795.58</v>
      </c>
      <c r="G65" s="41"/>
    </row>
    <row r="66" spans="1:7" ht="37.5" customHeight="1">
      <c r="A66" s="17">
        <v>8</v>
      </c>
      <c r="B66" s="44" t="s">
        <v>113</v>
      </c>
      <c r="C66" s="44"/>
      <c r="D66" s="42" t="s">
        <v>112</v>
      </c>
      <c r="E66" s="42"/>
      <c r="F66" s="40">
        <v>2039.17</v>
      </c>
      <c r="G66" s="41"/>
    </row>
    <row r="67" spans="1:7" ht="45.75" customHeight="1">
      <c r="A67" s="17">
        <v>9</v>
      </c>
      <c r="B67" s="44" t="s">
        <v>114</v>
      </c>
      <c r="C67" s="44"/>
      <c r="D67" s="42" t="s">
        <v>112</v>
      </c>
      <c r="E67" s="42"/>
      <c r="F67" s="40">
        <v>2374.27</v>
      </c>
      <c r="G67" s="41"/>
    </row>
    <row r="68" spans="1:7" ht="36.75" customHeight="1">
      <c r="A68" s="17">
        <v>10</v>
      </c>
      <c r="B68" s="44" t="s">
        <v>115</v>
      </c>
      <c r="C68" s="44"/>
      <c r="D68" s="42" t="s">
        <v>116</v>
      </c>
      <c r="E68" s="42"/>
      <c r="F68" s="40">
        <v>1539</v>
      </c>
      <c r="G68" s="41"/>
    </row>
    <row r="69" spans="1:7" ht="33.75" customHeight="1">
      <c r="A69" s="17">
        <v>11</v>
      </c>
      <c r="B69" s="44" t="s">
        <v>117</v>
      </c>
      <c r="C69" s="44"/>
      <c r="D69" s="42" t="s">
        <v>118</v>
      </c>
      <c r="E69" s="42"/>
      <c r="F69" s="40">
        <v>244.86</v>
      </c>
      <c r="G69" s="41"/>
    </row>
    <row r="70" spans="1:7" ht="48.75" customHeight="1">
      <c r="A70" s="17">
        <v>12</v>
      </c>
      <c r="B70" s="44" t="s">
        <v>119</v>
      </c>
      <c r="C70" s="44"/>
      <c r="D70" s="42" t="s">
        <v>120</v>
      </c>
      <c r="E70" s="42"/>
      <c r="F70" s="40">
        <v>305.43</v>
      </c>
      <c r="G70" s="41"/>
    </row>
    <row r="71" spans="1:7" ht="36" customHeight="1">
      <c r="A71" s="17">
        <v>13</v>
      </c>
      <c r="B71" s="44" t="s">
        <v>121</v>
      </c>
      <c r="C71" s="44"/>
      <c r="D71" s="42" t="s">
        <v>122</v>
      </c>
      <c r="E71" s="42"/>
      <c r="F71" s="40">
        <v>1075</v>
      </c>
      <c r="G71" s="41"/>
    </row>
    <row r="72" spans="1:7" ht="47.25" customHeight="1">
      <c r="A72" s="8"/>
      <c r="B72" s="26" t="s">
        <v>66</v>
      </c>
      <c r="C72" s="27"/>
      <c r="D72" s="28"/>
      <c r="E72" s="24"/>
      <c r="F72" s="23">
        <f>SUM(F59:G71)</f>
        <v>17732.02</v>
      </c>
      <c r="G72" s="24"/>
    </row>
    <row r="74" spans="1:7">
      <c r="A74" s="1" t="s">
        <v>24</v>
      </c>
      <c r="D74" s="6">
        <f>3.94*H4*C6</f>
        <v>79340.567999999999</v>
      </c>
      <c r="E74" s="1" t="s">
        <v>25</v>
      </c>
    </row>
    <row r="75" spans="1:7">
      <c r="A75" s="1" t="s">
        <v>26</v>
      </c>
      <c r="D75" s="6">
        <f>141900.22*5.3%+(H4-7)*D7*1.25</f>
        <v>18008.836660000001</v>
      </c>
      <c r="E75" s="1" t="s">
        <v>25</v>
      </c>
    </row>
    <row r="77" spans="1:7">
      <c r="A77" s="1" t="s">
        <v>38</v>
      </c>
    </row>
    <row r="78" spans="1:7">
      <c r="A78" s="1" t="s">
        <v>127</v>
      </c>
    </row>
    <row r="79" spans="1:7">
      <c r="B79" s="1" t="s">
        <v>37</v>
      </c>
      <c r="F79" s="6">
        <v>251983.52</v>
      </c>
      <c r="G79" s="1" t="s">
        <v>25</v>
      </c>
    </row>
    <row r="81" spans="1:7">
      <c r="A81" s="1" t="s">
        <v>128</v>
      </c>
    </row>
    <row r="82" spans="1:7">
      <c r="B82" s="1" t="s">
        <v>36</v>
      </c>
      <c r="F82" s="6">
        <f>F54+F72+D74</f>
        <v>193328.40399999998</v>
      </c>
      <c r="G82" s="1" t="s">
        <v>25</v>
      </c>
    </row>
    <row r="83" spans="1:7">
      <c r="F83" s="6"/>
    </row>
    <row r="84" spans="1:7">
      <c r="A84" s="1" t="s">
        <v>131</v>
      </c>
      <c r="F84" s="6"/>
    </row>
    <row r="85" spans="1:7">
      <c r="B85" s="1" t="s">
        <v>132</v>
      </c>
      <c r="F85" s="6">
        <v>14919.21</v>
      </c>
      <c r="G85" s="1" t="s">
        <v>25</v>
      </c>
    </row>
    <row r="86" spans="1:7" ht="27" customHeight="1">
      <c r="A86" s="1" t="s">
        <v>27</v>
      </c>
    </row>
    <row r="87" spans="1:7" ht="27.75" customHeight="1"/>
    <row r="88" spans="1:7" ht="27" customHeight="1">
      <c r="A88" s="7" t="s">
        <v>28</v>
      </c>
      <c r="B88" s="25" t="s">
        <v>29</v>
      </c>
      <c r="C88" s="25"/>
      <c r="D88" s="7" t="s">
        <v>30</v>
      </c>
      <c r="E88" s="25" t="s">
        <v>31</v>
      </c>
      <c r="F88" s="25"/>
      <c r="G88" s="7" t="s">
        <v>32</v>
      </c>
    </row>
    <row r="89" spans="1:7" ht="25.5" customHeight="1">
      <c r="A89" s="22" t="s">
        <v>33</v>
      </c>
      <c r="B89" s="21" t="s">
        <v>51</v>
      </c>
      <c r="C89" s="21"/>
      <c r="D89" s="9">
        <v>5</v>
      </c>
      <c r="E89" s="21" t="s">
        <v>53</v>
      </c>
      <c r="F89" s="21"/>
      <c r="G89" s="18">
        <v>5</v>
      </c>
    </row>
    <row r="90" spans="1:7" ht="39.75" customHeight="1">
      <c r="A90" s="22"/>
      <c r="B90" s="21" t="s">
        <v>39</v>
      </c>
      <c r="C90" s="21"/>
      <c r="D90" s="9">
        <v>4</v>
      </c>
      <c r="E90" s="21" t="s">
        <v>53</v>
      </c>
      <c r="F90" s="21"/>
      <c r="G90" s="18">
        <v>4</v>
      </c>
    </row>
    <row r="91" spans="1:7" ht="64.5" customHeight="1">
      <c r="A91" s="22"/>
      <c r="B91" s="21" t="s">
        <v>40</v>
      </c>
      <c r="C91" s="21"/>
      <c r="D91" s="9"/>
      <c r="E91" s="21" t="s">
        <v>53</v>
      </c>
      <c r="F91" s="21"/>
      <c r="G91" s="18"/>
    </row>
    <row r="92" spans="1:7" ht="26.25" customHeight="1">
      <c r="A92" s="9" t="s">
        <v>41</v>
      </c>
      <c r="B92" s="21" t="s">
        <v>42</v>
      </c>
      <c r="C92" s="21"/>
      <c r="D92" s="9"/>
      <c r="E92" s="21" t="s">
        <v>54</v>
      </c>
      <c r="F92" s="21"/>
      <c r="G92" s="18"/>
    </row>
    <row r="93" spans="1:7" ht="51" customHeight="1">
      <c r="A93" s="22" t="s">
        <v>43</v>
      </c>
      <c r="B93" s="21" t="s">
        <v>52</v>
      </c>
      <c r="C93" s="21"/>
      <c r="D93" s="9"/>
      <c r="E93" s="21" t="s">
        <v>55</v>
      </c>
      <c r="F93" s="21"/>
      <c r="G93" s="18"/>
    </row>
    <row r="94" spans="1:7" ht="25.5" customHeight="1">
      <c r="A94" s="22"/>
      <c r="B94" s="21" t="s">
        <v>44</v>
      </c>
      <c r="C94" s="21"/>
      <c r="D94" s="9"/>
      <c r="E94" s="21" t="s">
        <v>56</v>
      </c>
      <c r="F94" s="21"/>
      <c r="G94" s="18"/>
    </row>
    <row r="95" spans="1:7" ht="39.75" customHeight="1">
      <c r="A95" s="22"/>
      <c r="B95" s="21" t="s">
        <v>48</v>
      </c>
      <c r="C95" s="21"/>
      <c r="D95" s="9">
        <v>3</v>
      </c>
      <c r="E95" s="21" t="s">
        <v>57</v>
      </c>
      <c r="F95" s="21"/>
      <c r="G95" s="18">
        <v>3</v>
      </c>
    </row>
    <row r="96" spans="1:7" ht="24.75" customHeight="1">
      <c r="A96" s="22"/>
      <c r="B96" s="21" t="s">
        <v>49</v>
      </c>
      <c r="C96" s="21"/>
      <c r="D96" s="9"/>
      <c r="E96" s="21" t="s">
        <v>58</v>
      </c>
      <c r="F96" s="21"/>
      <c r="G96" s="18"/>
    </row>
    <row r="97" spans="1:7">
      <c r="A97" s="22"/>
      <c r="B97" s="21" t="s">
        <v>50</v>
      </c>
      <c r="C97" s="21"/>
      <c r="D97" s="9"/>
      <c r="E97" s="21" t="s">
        <v>59</v>
      </c>
      <c r="F97" s="21"/>
      <c r="G97" s="18"/>
    </row>
    <row r="98" spans="1:7" ht="16.5" customHeight="1">
      <c r="A98" s="22"/>
      <c r="B98" s="21" t="s">
        <v>45</v>
      </c>
      <c r="C98" s="21"/>
      <c r="D98" s="9"/>
      <c r="E98" s="21" t="s">
        <v>60</v>
      </c>
      <c r="F98" s="21"/>
      <c r="G98" s="18"/>
    </row>
    <row r="99" spans="1:7">
      <c r="A99" s="22"/>
      <c r="B99" s="21" t="s">
        <v>46</v>
      </c>
      <c r="C99" s="21"/>
      <c r="D99" s="9">
        <v>3</v>
      </c>
      <c r="E99" s="21" t="s">
        <v>55</v>
      </c>
      <c r="F99" s="21"/>
      <c r="G99" s="18">
        <v>3</v>
      </c>
    </row>
    <row r="100" spans="1:7">
      <c r="A100" s="22"/>
      <c r="B100" s="21" t="s">
        <v>47</v>
      </c>
      <c r="C100" s="21"/>
      <c r="D100" s="9">
        <v>2</v>
      </c>
      <c r="E100" s="21"/>
      <c r="F100" s="21"/>
      <c r="G100" s="18">
        <v>2</v>
      </c>
    </row>
    <row r="103" spans="1:7">
      <c r="A103" s="1" t="s">
        <v>62</v>
      </c>
      <c r="F103" s="1" t="s">
        <v>61</v>
      </c>
    </row>
    <row r="105" spans="1:7">
      <c r="A105" s="1" t="s">
        <v>65</v>
      </c>
      <c r="F105" s="1" t="s">
        <v>63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23">
    <mergeCell ref="C24:D24"/>
    <mergeCell ref="E24:F24"/>
    <mergeCell ref="F61:G61"/>
    <mergeCell ref="F62:G62"/>
    <mergeCell ref="D61:E61"/>
    <mergeCell ref="D62:E62"/>
    <mergeCell ref="B52:C52"/>
    <mergeCell ref="D52:E52"/>
    <mergeCell ref="F52:G52"/>
    <mergeCell ref="B53:C53"/>
    <mergeCell ref="D53:E53"/>
    <mergeCell ref="F53:G53"/>
    <mergeCell ref="D59:E59"/>
    <mergeCell ref="D60:E60"/>
    <mergeCell ref="F59:G59"/>
    <mergeCell ref="F60:G60"/>
    <mergeCell ref="B58:C58"/>
    <mergeCell ref="D58:E58"/>
    <mergeCell ref="F58:G58"/>
    <mergeCell ref="B59:C59"/>
    <mergeCell ref="B60:C60"/>
    <mergeCell ref="F63:G63"/>
    <mergeCell ref="F64:G64"/>
    <mergeCell ref="F65:G65"/>
    <mergeCell ref="F66:G66"/>
    <mergeCell ref="F67:G67"/>
    <mergeCell ref="F68:G68"/>
    <mergeCell ref="B66:C66"/>
    <mergeCell ref="B67:C67"/>
    <mergeCell ref="B68:C68"/>
    <mergeCell ref="B69:C69"/>
    <mergeCell ref="B70:C70"/>
    <mergeCell ref="B71:C71"/>
    <mergeCell ref="B61:C61"/>
    <mergeCell ref="B62:C62"/>
    <mergeCell ref="B63:C63"/>
    <mergeCell ref="B64:C64"/>
    <mergeCell ref="B65:C65"/>
    <mergeCell ref="D63:E63"/>
    <mergeCell ref="D64:E64"/>
    <mergeCell ref="D65:E65"/>
    <mergeCell ref="D66:E66"/>
    <mergeCell ref="D67:E67"/>
    <mergeCell ref="D68:E68"/>
    <mergeCell ref="F69:G69"/>
    <mergeCell ref="F70:G70"/>
    <mergeCell ref="F71:G71"/>
    <mergeCell ref="D69:E69"/>
    <mergeCell ref="D70:E70"/>
    <mergeCell ref="D71:E71"/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A17:D17"/>
    <mergeCell ref="E17:F17"/>
    <mergeCell ref="A18:D18"/>
    <mergeCell ref="E18:F18"/>
    <mergeCell ref="A19:D19"/>
    <mergeCell ref="E19:F19"/>
    <mergeCell ref="A22:B22"/>
    <mergeCell ref="C22:D22"/>
    <mergeCell ref="B54:C54"/>
    <mergeCell ref="D54:E54"/>
    <mergeCell ref="F54:G54"/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E22:F22"/>
    <mergeCell ref="C23:D23"/>
    <mergeCell ref="E23:F23"/>
    <mergeCell ref="F72:G72"/>
    <mergeCell ref="B88:C88"/>
    <mergeCell ref="E88:F88"/>
    <mergeCell ref="A89:A91"/>
    <mergeCell ref="B89:C89"/>
    <mergeCell ref="E89:F89"/>
    <mergeCell ref="B90:C90"/>
    <mergeCell ref="E90:F90"/>
    <mergeCell ref="B91:C91"/>
    <mergeCell ref="E91:F91"/>
    <mergeCell ref="B72:C72"/>
    <mergeCell ref="D72:E72"/>
    <mergeCell ref="B92:C92"/>
    <mergeCell ref="E92:F92"/>
    <mergeCell ref="A93:A100"/>
    <mergeCell ref="B93:C93"/>
    <mergeCell ref="E93:F93"/>
    <mergeCell ref="B94:C94"/>
    <mergeCell ref="E94:F94"/>
    <mergeCell ref="B95:C95"/>
    <mergeCell ref="E95:F95"/>
    <mergeCell ref="B99:C99"/>
    <mergeCell ref="E99:F99"/>
    <mergeCell ref="B100:C100"/>
    <mergeCell ref="E100:F100"/>
    <mergeCell ref="B96:C96"/>
    <mergeCell ref="E96:F96"/>
    <mergeCell ref="B97:C97"/>
    <mergeCell ref="E97:F97"/>
    <mergeCell ref="B98:C98"/>
    <mergeCell ref="E98:F98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2016-03-09T12:42:38Z</dcterms:modified>
</cp:coreProperties>
</file>