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1" i="11"/>
  <c r="G39"/>
  <c r="G37"/>
  <c r="G35"/>
  <c r="G33"/>
  <c r="D83"/>
  <c r="F50"/>
  <c r="F48"/>
  <c r="D84"/>
  <c r="F81"/>
  <c r="E41"/>
  <c r="D41"/>
  <c r="B40"/>
  <c r="B39"/>
  <c r="B38"/>
  <c r="B37"/>
  <c r="B36"/>
  <c r="B35"/>
  <c r="B34"/>
  <c r="B33"/>
  <c r="C6"/>
  <c r="G41" l="1"/>
  <c r="F47"/>
  <c r="F46"/>
  <c r="F49"/>
  <c r="F51" l="1"/>
  <c r="F91" l="1"/>
</calcChain>
</file>

<file path=xl/sharedStrings.xml><?xml version="1.0" encoding="utf-8"?>
<sst xmlns="http://schemas.openxmlformats.org/spreadsheetml/2006/main" count="175" uniqueCount="144">
  <si>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</si>
  <si>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</si>
  <si>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</si>
  <si>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</si>
  <si>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</si>
  <si>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</si>
  <si>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</si>
  <si>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</si>
  <si>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</si>
  <si>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</si>
  <si>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</si>
  <si>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</si>
  <si>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</si>
  <si>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</si>
  <si>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</si>
  <si>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</si>
  <si>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</si>
  <si>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</si>
  <si>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</si>
  <si>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</si>
  <si>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</si>
  <si>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</si>
  <si>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</si>
  <si>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</si>
  <si>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</si>
  <si>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</si>
  <si>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</si>
  <si>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</si>
  <si>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</si>
  <si>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</si>
  <si>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</si>
  <si>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</si>
  <si>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</si>
  <si>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</si>
  <si>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</si>
  <si>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</si>
  <si>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</si>
  <si>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</si>
  <si>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</si>
  <si>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</si>
  <si>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</si>
  <si>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</si>
  <si>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</si>
  <si>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</si>
  <si>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</si>
  <si>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</si>
  <si>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</si>
  <si>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</si>
  <si>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</si>
  <si>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</si>
  <si>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</si>
  <si>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</si>
  <si>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</si>
  <si>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</si>
  <si>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</si>
  <si>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</si>
  <si>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</si>
  <si>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</si>
  <si>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</si>
  <si>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</si>
  <si>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</si>
  <si>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</si>
  <si>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</si>
  <si>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</si>
  <si>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</si>
  <si>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</si>
  <si>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</si>
  <si>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45  по улице Кирова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</si>
  <si>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</si>
  <si>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</si>
  <si>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</si>
  <si>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</si>
  <si>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</si>
  <si>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</si>
  <si>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</si>
  <si>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</si>
  <si>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</si>
  <si>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</si>
  <si>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</si>
  <si>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</si>
  <si>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</si>
  <si>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</si>
  <si>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</si>
  <si>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</si>
  <si>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</si>
  <si>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</si>
  <si>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</si>
  <si>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</si>
  <si>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</si>
  <si>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33 от 15.01.2009г.</t>
  </si>
  <si>
    <t>25.04.2013г.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</si>
  <si>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</si>
  <si>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</si>
  <si>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</si>
  <si>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</si>
  <si>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</si>
  <si>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</si>
  <si>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</si>
  <si>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кв.16 замена стояка канализации</t>
  </si>
  <si>
    <t>Январь</t>
  </si>
  <si>
    <t>кв.2 замена стояка канализации</t>
  </si>
  <si>
    <t>Февраль</t>
  </si>
  <si>
    <t>Прочистка лежака канализации в подвале</t>
  </si>
  <si>
    <t>Март</t>
  </si>
  <si>
    <t>кв.23 прочистка стояка канализации</t>
  </si>
  <si>
    <t>кв.23 прочистка лежака канализации</t>
  </si>
  <si>
    <t>кв.26 замена участка стояка ХВ</t>
  </si>
  <si>
    <t>Апрель</t>
  </si>
  <si>
    <t>кв.34 прочистка вент.канала на кухне</t>
  </si>
  <si>
    <t>Установка досок объявлений</t>
  </si>
  <si>
    <t>Май</t>
  </si>
  <si>
    <t>кв.30 замена участка стояка канализации</t>
  </si>
  <si>
    <t>кв.28 замена участка стояка ХВ</t>
  </si>
  <si>
    <t>Смена оконного блока</t>
  </si>
  <si>
    <t>Июнь</t>
  </si>
  <si>
    <t>Ремонт козырька</t>
  </si>
  <si>
    <t>кв.28 замена стояка канализации</t>
  </si>
  <si>
    <t>Ремонт освещения площадок</t>
  </si>
  <si>
    <t>Ремонт перильного ограждения в подъезде</t>
  </si>
  <si>
    <t>Ремонт врезки ХВ кв.18</t>
  </si>
  <si>
    <t>Июль</t>
  </si>
  <si>
    <t>Замена стояка ХВ кв.6,10,14,18</t>
  </si>
  <si>
    <t>Вскрытие и закрытие деревянных полов для проведения сантехнических работ</t>
  </si>
  <si>
    <t>Август</t>
  </si>
  <si>
    <t>кв.3 замена участка лежака ХВ</t>
  </si>
  <si>
    <t>кв.3 вскрытие полов для замены лежака ХВ</t>
  </si>
  <si>
    <t>Заполнение системы отопления</t>
  </si>
  <si>
    <t>Сентябрь</t>
  </si>
  <si>
    <t>Заполнение системы отопления, наладка циркуляции</t>
  </si>
  <si>
    <t>Октябрь</t>
  </si>
  <si>
    <t>кв.31 замена участка стояка ХВ</t>
  </si>
  <si>
    <t>кв.5 прочистка вент.канала на кухне</t>
  </si>
  <si>
    <t>Декабрь</t>
  </si>
  <si>
    <t>Смена стекол в подъезде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</si>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</sst>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topLeftCell="A30" workbookViewId="0">
      <selection activeCell="G39" sqref="G39:G4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67</v>
      </c>
      <c r="B3" s="38"/>
      <c r="C3" s="38"/>
      <c r="D3" s="38"/>
      <c r="E3" s="38"/>
      <c r="F3" s="38"/>
      <c r="G3" s="38"/>
    </row>
    <row r="4" spans="1:8">
      <c r="A4" s="38" t="s">
        <v>97</v>
      </c>
      <c r="B4" s="38"/>
      <c r="C4" s="38"/>
      <c r="D4" s="38"/>
      <c r="E4" s="38"/>
      <c r="F4" s="38"/>
      <c r="G4" s="38"/>
      <c r="H4" s="11">
        <v>12</v>
      </c>
    </row>
    <row r="5" spans="1:8" ht="11.25" customHeight="1"/>
    <row r="6" spans="1:8">
      <c r="A6" s="1" t="s">
        <v>6</v>
      </c>
      <c r="C6" s="2">
        <f>D7+D8</f>
        <v>1593.7</v>
      </c>
      <c r="D6" s="1" t="s">
        <v>2</v>
      </c>
    </row>
    <row r="7" spans="1:8">
      <c r="A7" s="1" t="s">
        <v>68</v>
      </c>
      <c r="B7" s="1" t="s">
        <v>69</v>
      </c>
      <c r="C7" s="2"/>
      <c r="D7" s="1">
        <v>1593.7</v>
      </c>
      <c r="E7" s="1" t="s">
        <v>2</v>
      </c>
    </row>
    <row r="8" spans="1:8">
      <c r="B8" s="1" t="s">
        <v>70</v>
      </c>
      <c r="C8" s="2"/>
      <c r="D8" s="1">
        <v>0</v>
      </c>
      <c r="E8" s="1" t="s">
        <v>2</v>
      </c>
    </row>
    <row r="9" spans="1:8">
      <c r="A9" s="1" t="s">
        <v>71</v>
      </c>
      <c r="C9" s="1">
        <v>5</v>
      </c>
    </row>
    <row r="10" spans="1:8">
      <c r="A10" s="1" t="s">
        <v>72</v>
      </c>
      <c r="C10" s="1">
        <v>2</v>
      </c>
    </row>
    <row r="11" spans="1:8">
      <c r="A11" s="1" t="s">
        <v>73</v>
      </c>
      <c r="C11" s="1">
        <v>40</v>
      </c>
    </row>
    <row r="12" spans="1:8">
      <c r="A12" s="1" t="s">
        <v>74</v>
      </c>
      <c r="E12" s="1">
        <v>120.3</v>
      </c>
      <c r="F12" s="1" t="s">
        <v>2</v>
      </c>
    </row>
    <row r="13" spans="1:8">
      <c r="A13" s="1" t="s">
        <v>75</v>
      </c>
      <c r="D13" s="1">
        <v>1060</v>
      </c>
      <c r="E13" s="1" t="s">
        <v>2</v>
      </c>
    </row>
    <row r="15" spans="1:8">
      <c r="A15" s="1" t="s">
        <v>76</v>
      </c>
    </row>
    <row r="16" spans="1:8">
      <c r="A16" s="42" t="s">
        <v>77</v>
      </c>
      <c r="B16" s="42"/>
      <c r="C16" s="42"/>
      <c r="D16" s="42"/>
      <c r="E16" s="42" t="s">
        <v>78</v>
      </c>
      <c r="F16" s="42"/>
    </row>
    <row r="17" spans="1:10">
      <c r="A17" s="43" t="s">
        <v>79</v>
      </c>
      <c r="B17" s="43"/>
      <c r="C17" s="43"/>
      <c r="D17" s="43"/>
      <c r="E17" s="42" t="s">
        <v>90</v>
      </c>
      <c r="F17" s="42"/>
    </row>
    <row r="19" spans="1:10">
      <c r="A19" s="1" t="s">
        <v>80</v>
      </c>
    </row>
    <row r="20" spans="1:10" ht="31.5" customHeight="1">
      <c r="A20" s="49" t="s">
        <v>81</v>
      </c>
      <c r="B20" s="49"/>
      <c r="C20" s="49" t="s">
        <v>82</v>
      </c>
      <c r="D20" s="49"/>
      <c r="E20" s="49" t="s">
        <v>83</v>
      </c>
      <c r="F20" s="49"/>
    </row>
    <row r="21" spans="1:10">
      <c r="A21" s="13" t="s">
        <v>84</v>
      </c>
      <c r="B21" s="13"/>
      <c r="C21" s="42">
        <v>40</v>
      </c>
      <c r="D21" s="42"/>
      <c r="E21" s="42">
        <v>40</v>
      </c>
      <c r="F21" s="42"/>
    </row>
    <row r="22" spans="1:10">
      <c r="A22" s="13" t="s">
        <v>85</v>
      </c>
      <c r="B22" s="13"/>
      <c r="C22" s="42">
        <v>26</v>
      </c>
      <c r="D22" s="42"/>
      <c r="E22" s="42">
        <v>30</v>
      </c>
      <c r="F22" s="42"/>
    </row>
    <row r="24" spans="1:10">
      <c r="A24" s="1" t="s">
        <v>86</v>
      </c>
      <c r="C24" s="1" t="s">
        <v>89</v>
      </c>
    </row>
    <row r="26" spans="1:10">
      <c r="A26" s="1" t="s">
        <v>87</v>
      </c>
    </row>
    <row r="27" spans="1:10">
      <c r="B27" s="1" t="s">
        <v>134</v>
      </c>
      <c r="D27" s="1">
        <v>12.08</v>
      </c>
      <c r="E27" s="1" t="s">
        <v>88</v>
      </c>
    </row>
    <row r="28" spans="1:10">
      <c r="B28" s="1" t="s">
        <v>94</v>
      </c>
      <c r="D28" s="1">
        <v>2.95</v>
      </c>
      <c r="E28" s="1" t="s">
        <v>88</v>
      </c>
    </row>
    <row r="29" spans="1:10">
      <c r="B29" s="1" t="s">
        <v>135</v>
      </c>
      <c r="D29" s="1">
        <v>13.12</v>
      </c>
      <c r="E29" s="1" t="s">
        <v>88</v>
      </c>
    </row>
    <row r="30" spans="1:10">
      <c r="B30" s="1" t="s">
        <v>94</v>
      </c>
      <c r="D30" s="1">
        <v>3.04</v>
      </c>
      <c r="E30" s="1" t="s">
        <v>88</v>
      </c>
    </row>
    <row r="31" spans="1:10" ht="26.25" customHeight="1">
      <c r="A31" s="1" t="s">
        <v>1</v>
      </c>
    </row>
    <row r="32" spans="1:10" ht="98.25" customHeight="1">
      <c r="A32" s="14" t="s">
        <v>3</v>
      </c>
      <c r="B32" s="24" t="s">
        <v>136</v>
      </c>
      <c r="C32" s="24" t="s">
        <v>137</v>
      </c>
      <c r="D32" s="14" t="s">
        <v>91</v>
      </c>
      <c r="E32" s="16" t="s">
        <v>4</v>
      </c>
      <c r="F32" s="25" t="s">
        <v>140</v>
      </c>
      <c r="G32" s="25" t="s">
        <v>141</v>
      </c>
      <c r="H32" s="15"/>
      <c r="I32" s="15"/>
      <c r="J32" s="15"/>
    </row>
    <row r="33" spans="1:7">
      <c r="A33" s="44" t="s">
        <v>34</v>
      </c>
      <c r="B33" s="4">
        <f>D33/C33</f>
        <v>28055.98045602606</v>
      </c>
      <c r="C33" s="5">
        <v>3.07</v>
      </c>
      <c r="D33" s="5">
        <v>86131.86</v>
      </c>
      <c r="E33" s="5">
        <v>-82.89</v>
      </c>
      <c r="F33" s="46">
        <v>172519.82</v>
      </c>
      <c r="G33" s="47">
        <f>D33+D34+E33+E34-F33</f>
        <v>6042.75</v>
      </c>
    </row>
    <row r="34" spans="1:7">
      <c r="A34" s="45"/>
      <c r="B34" s="4">
        <f>D34/C34</f>
        <v>28336</v>
      </c>
      <c r="C34" s="5">
        <v>3.35</v>
      </c>
      <c r="D34" s="5">
        <v>94925.6</v>
      </c>
      <c r="E34" s="5">
        <v>-2412</v>
      </c>
      <c r="F34" s="46"/>
      <c r="G34" s="48"/>
    </row>
    <row r="35" spans="1:7">
      <c r="A35" s="44" t="s">
        <v>35</v>
      </c>
      <c r="B35" s="4">
        <f t="shared" ref="B35:B40" si="0">D35/C35</f>
        <v>166.13879346406887</v>
      </c>
      <c r="C35" s="5">
        <v>1577.74</v>
      </c>
      <c r="D35" s="5">
        <v>262123.82</v>
      </c>
      <c r="E35" s="5">
        <v>31655.86</v>
      </c>
      <c r="F35" s="46">
        <v>500897.02</v>
      </c>
      <c r="G35" s="47">
        <f t="shared" ref="G35" si="1">D35+D36+E35+E36-F35</f>
        <v>13594.039999999979</v>
      </c>
    </row>
    <row r="36" spans="1:7">
      <c r="A36" s="45"/>
      <c r="B36" s="4">
        <f t="shared" si="0"/>
        <v>125.68770465197065</v>
      </c>
      <c r="C36" s="5">
        <v>1756.03</v>
      </c>
      <c r="D36" s="5">
        <v>220711.38</v>
      </c>
      <c r="E36" s="5"/>
      <c r="F36" s="46"/>
      <c r="G36" s="48"/>
    </row>
    <row r="37" spans="1:7" ht="16.5" customHeight="1">
      <c r="A37" s="44" t="s">
        <v>92</v>
      </c>
      <c r="B37" s="4">
        <f t="shared" si="0"/>
        <v>2352.3527377521614</v>
      </c>
      <c r="C37" s="5">
        <v>17.350000000000001</v>
      </c>
      <c r="D37" s="5">
        <v>40813.32</v>
      </c>
      <c r="E37" s="5">
        <v>-375.04</v>
      </c>
      <c r="F37" s="46">
        <v>75560.850000000006</v>
      </c>
      <c r="G37" s="47">
        <f t="shared" ref="G37" si="2">D37+D38+E37+E38-F37</f>
        <v>1651.1599999999889</v>
      </c>
    </row>
    <row r="38" spans="1:7">
      <c r="A38" s="45"/>
      <c r="B38" s="4">
        <f t="shared" si="0"/>
        <v>1948.912817851583</v>
      </c>
      <c r="C38" s="5">
        <v>19.27</v>
      </c>
      <c r="D38" s="5">
        <v>37555.550000000003</v>
      </c>
      <c r="E38" s="5">
        <v>-781.82</v>
      </c>
      <c r="F38" s="46"/>
      <c r="G38" s="48"/>
    </row>
    <row r="39" spans="1:7" ht="16.5" customHeight="1">
      <c r="A39" s="44" t="s">
        <v>93</v>
      </c>
      <c r="B39" s="4">
        <f t="shared" si="0"/>
        <v>2338.5674662668666</v>
      </c>
      <c r="C39" s="5">
        <v>26.68</v>
      </c>
      <c r="D39" s="5">
        <v>62392.98</v>
      </c>
      <c r="E39" s="5">
        <v>-576.72</v>
      </c>
      <c r="F39" s="46">
        <v>113098.58</v>
      </c>
      <c r="G39" s="47">
        <f t="shared" ref="G39" si="3">D39+D40+E39+E40-F39</f>
        <v>2408.9199999999983</v>
      </c>
    </row>
    <row r="40" spans="1:7">
      <c r="A40" s="45"/>
      <c r="B40" s="4">
        <f t="shared" si="0"/>
        <v>1935.1125617501764</v>
      </c>
      <c r="C40" s="5">
        <v>28.34</v>
      </c>
      <c r="D40" s="5">
        <v>54841.09</v>
      </c>
      <c r="E40" s="5">
        <v>-1149.8499999999999</v>
      </c>
      <c r="F40" s="46"/>
      <c r="G40" s="48"/>
    </row>
    <row r="41" spans="1:7">
      <c r="A41" s="3" t="s">
        <v>64</v>
      </c>
      <c r="B41" s="4"/>
      <c r="C41" s="5"/>
      <c r="D41" s="5">
        <f>SUM(D33:D40)</f>
        <v>859495.6</v>
      </c>
      <c r="E41" s="5">
        <f>SUM(E33:E40)</f>
        <v>26277.54</v>
      </c>
      <c r="F41" s="5">
        <f t="shared" ref="F41:G41" si="4">SUM(F33:F40)</f>
        <v>862076.27</v>
      </c>
      <c r="G41" s="5">
        <f t="shared" si="4"/>
        <v>23696.869999999966</v>
      </c>
    </row>
    <row r="43" spans="1:7">
      <c r="A43" s="1" t="s">
        <v>7</v>
      </c>
    </row>
    <row r="45" spans="1:7" ht="62.25" customHeight="1">
      <c r="A45" s="8" t="s">
        <v>8</v>
      </c>
      <c r="B45" s="37" t="s">
        <v>9</v>
      </c>
      <c r="C45" s="32"/>
      <c r="D45" s="37" t="s">
        <v>10</v>
      </c>
      <c r="E45" s="32"/>
      <c r="F45" s="37" t="s">
        <v>11</v>
      </c>
      <c r="G45" s="32"/>
    </row>
    <row r="46" spans="1:7" ht="37.5" customHeight="1">
      <c r="A46" s="8">
        <v>1</v>
      </c>
      <c r="B46" s="39" t="s">
        <v>95</v>
      </c>
      <c r="C46" s="39"/>
      <c r="D46" s="40" t="s">
        <v>12</v>
      </c>
      <c r="E46" s="40"/>
      <c r="F46" s="41">
        <f>0.58*H4*C6</f>
        <v>11092.151999999998</v>
      </c>
      <c r="G46" s="41"/>
    </row>
    <row r="47" spans="1:7" ht="33" customHeight="1">
      <c r="A47" s="8">
        <v>2</v>
      </c>
      <c r="B47" s="39" t="s">
        <v>13</v>
      </c>
      <c r="C47" s="39"/>
      <c r="D47" s="40" t="s">
        <v>12</v>
      </c>
      <c r="E47" s="40"/>
      <c r="F47" s="41">
        <f>1.82*H4*C6</f>
        <v>34806.408000000003</v>
      </c>
      <c r="G47" s="41"/>
    </row>
    <row r="48" spans="1:7">
      <c r="A48" s="12">
        <v>3</v>
      </c>
      <c r="B48" s="39" t="s">
        <v>14</v>
      </c>
      <c r="C48" s="39"/>
      <c r="D48" s="40" t="s">
        <v>15</v>
      </c>
      <c r="E48" s="40"/>
      <c r="F48" s="41">
        <f>0.17*H4*C6</f>
        <v>3251.1480000000001</v>
      </c>
      <c r="G48" s="41"/>
    </row>
    <row r="49" spans="1:7" ht="61.5" customHeight="1">
      <c r="A49" s="12">
        <v>4</v>
      </c>
      <c r="B49" s="39" t="s">
        <v>16</v>
      </c>
      <c r="C49" s="39"/>
      <c r="D49" s="37" t="s">
        <v>96</v>
      </c>
      <c r="E49" s="32"/>
      <c r="F49" s="41">
        <f>0.84*H4*C6</f>
        <v>16064.496000000001</v>
      </c>
      <c r="G49" s="41"/>
    </row>
    <row r="50" spans="1:7" ht="60" customHeight="1">
      <c r="A50" s="12">
        <v>5</v>
      </c>
      <c r="B50" s="39" t="s">
        <v>17</v>
      </c>
      <c r="C50" s="39"/>
      <c r="D50" s="40" t="s">
        <v>18</v>
      </c>
      <c r="E50" s="40"/>
      <c r="F50" s="41">
        <f>1.37*H4*C6</f>
        <v>26200.428000000004</v>
      </c>
      <c r="G50" s="41"/>
    </row>
    <row r="51" spans="1:7" ht="30.75" customHeight="1">
      <c r="A51" s="8"/>
      <c r="B51" s="39" t="s">
        <v>19</v>
      </c>
      <c r="C51" s="39"/>
      <c r="D51" s="40"/>
      <c r="E51" s="40"/>
      <c r="F51" s="41">
        <f>SUM(F46:G50)</f>
        <v>91414.631999999998</v>
      </c>
      <c r="G51" s="41"/>
    </row>
    <row r="53" spans="1:7">
      <c r="A53" s="1" t="s">
        <v>20</v>
      </c>
    </row>
    <row r="54" spans="1:7" ht="8.25" customHeight="1"/>
    <row r="55" spans="1:7" ht="48.75" customHeight="1">
      <c r="A55" s="8" t="s">
        <v>8</v>
      </c>
      <c r="B55" s="40" t="s">
        <v>21</v>
      </c>
      <c r="C55" s="40"/>
      <c r="D55" s="37" t="s">
        <v>22</v>
      </c>
      <c r="E55" s="32"/>
      <c r="F55" s="37" t="s">
        <v>23</v>
      </c>
      <c r="G55" s="32"/>
    </row>
    <row r="56" spans="1:7" ht="32.25" customHeight="1">
      <c r="A56" s="8">
        <v>1</v>
      </c>
      <c r="B56" s="26" t="s">
        <v>98</v>
      </c>
      <c r="C56" s="26"/>
      <c r="D56" s="27" t="s">
        <v>99</v>
      </c>
      <c r="E56" s="27"/>
      <c r="F56" s="28">
        <v>2654.59</v>
      </c>
      <c r="G56" s="29"/>
    </row>
    <row r="57" spans="1:7" ht="33.75" customHeight="1">
      <c r="A57" s="10">
        <v>2</v>
      </c>
      <c r="B57" s="26" t="s">
        <v>100</v>
      </c>
      <c r="C57" s="26"/>
      <c r="D57" s="27" t="s">
        <v>101</v>
      </c>
      <c r="E57" s="27"/>
      <c r="F57" s="28">
        <v>2502.14</v>
      </c>
      <c r="G57" s="29"/>
    </row>
    <row r="58" spans="1:7" ht="33" customHeight="1">
      <c r="A58" s="17">
        <v>3</v>
      </c>
      <c r="B58" s="26" t="s">
        <v>102</v>
      </c>
      <c r="C58" s="26"/>
      <c r="D58" s="27" t="s">
        <v>103</v>
      </c>
      <c r="E58" s="27"/>
      <c r="F58" s="28">
        <v>729.22</v>
      </c>
      <c r="G58" s="29"/>
    </row>
    <row r="59" spans="1:7" ht="32.25" customHeight="1">
      <c r="A59" s="17">
        <v>4</v>
      </c>
      <c r="B59" s="26" t="s">
        <v>104</v>
      </c>
      <c r="C59" s="26"/>
      <c r="D59" s="27" t="s">
        <v>103</v>
      </c>
      <c r="E59" s="27"/>
      <c r="F59" s="28">
        <v>537.39</v>
      </c>
      <c r="G59" s="29"/>
    </row>
    <row r="60" spans="1:7" ht="31.5" customHeight="1">
      <c r="A60" s="17">
        <v>5</v>
      </c>
      <c r="B60" s="26" t="s">
        <v>105</v>
      </c>
      <c r="C60" s="26"/>
      <c r="D60" s="27" t="s">
        <v>103</v>
      </c>
      <c r="E60" s="27"/>
      <c r="F60" s="28">
        <v>2532.8000000000002</v>
      </c>
      <c r="G60" s="29"/>
    </row>
    <row r="61" spans="1:7" ht="31.5" customHeight="1">
      <c r="A61" s="17">
        <v>6</v>
      </c>
      <c r="B61" s="26" t="s">
        <v>106</v>
      </c>
      <c r="C61" s="26"/>
      <c r="D61" s="27" t="s">
        <v>107</v>
      </c>
      <c r="E61" s="27"/>
      <c r="F61" s="28">
        <v>1737.8</v>
      </c>
      <c r="G61" s="29"/>
    </row>
    <row r="62" spans="1:7" ht="30" customHeight="1">
      <c r="A62" s="17">
        <v>7</v>
      </c>
      <c r="B62" s="26" t="s">
        <v>108</v>
      </c>
      <c r="C62" s="26"/>
      <c r="D62" s="27" t="s">
        <v>107</v>
      </c>
      <c r="E62" s="27"/>
      <c r="F62" s="28">
        <v>597.17999999999995</v>
      </c>
      <c r="G62" s="29"/>
    </row>
    <row r="63" spans="1:7" ht="30" customHeight="1">
      <c r="A63" s="17">
        <v>8</v>
      </c>
      <c r="B63" s="26" t="s">
        <v>109</v>
      </c>
      <c r="C63" s="26"/>
      <c r="D63" s="27" t="s">
        <v>110</v>
      </c>
      <c r="E63" s="27"/>
      <c r="F63" s="28">
        <v>1341</v>
      </c>
      <c r="G63" s="29"/>
    </row>
    <row r="64" spans="1:7" ht="31.5" customHeight="1">
      <c r="A64" s="17">
        <v>9</v>
      </c>
      <c r="B64" s="26" t="s">
        <v>111</v>
      </c>
      <c r="C64" s="26"/>
      <c r="D64" s="27" t="s">
        <v>110</v>
      </c>
      <c r="E64" s="27"/>
      <c r="F64" s="28">
        <v>1575.48</v>
      </c>
      <c r="G64" s="29"/>
    </row>
    <row r="65" spans="1:7" ht="29.25" customHeight="1">
      <c r="A65" s="17">
        <v>10</v>
      </c>
      <c r="B65" s="26" t="s">
        <v>112</v>
      </c>
      <c r="C65" s="26"/>
      <c r="D65" s="27" t="s">
        <v>110</v>
      </c>
      <c r="E65" s="27"/>
      <c r="F65" s="28">
        <v>571.77</v>
      </c>
      <c r="G65" s="29"/>
    </row>
    <row r="66" spans="1:7">
      <c r="A66" s="17">
        <v>11</v>
      </c>
      <c r="B66" s="26" t="s">
        <v>113</v>
      </c>
      <c r="C66" s="26"/>
      <c r="D66" s="27" t="s">
        <v>114</v>
      </c>
      <c r="E66" s="27"/>
      <c r="F66" s="28">
        <v>3635</v>
      </c>
      <c r="G66" s="29"/>
    </row>
    <row r="67" spans="1:7">
      <c r="A67" s="17">
        <v>12</v>
      </c>
      <c r="B67" s="26" t="s">
        <v>115</v>
      </c>
      <c r="C67" s="26"/>
      <c r="D67" s="27" t="s">
        <v>114</v>
      </c>
      <c r="E67" s="27"/>
      <c r="F67" s="28">
        <v>846</v>
      </c>
      <c r="G67" s="29"/>
    </row>
    <row r="68" spans="1:7" ht="30.75" customHeight="1">
      <c r="A68" s="17">
        <v>13</v>
      </c>
      <c r="B68" s="26" t="s">
        <v>116</v>
      </c>
      <c r="C68" s="26"/>
      <c r="D68" s="27" t="s">
        <v>114</v>
      </c>
      <c r="E68" s="27"/>
      <c r="F68" s="28">
        <v>2244.9</v>
      </c>
      <c r="G68" s="29"/>
    </row>
    <row r="69" spans="1:7" ht="30.75" customHeight="1">
      <c r="A69" s="17">
        <v>14</v>
      </c>
      <c r="B69" s="26" t="s">
        <v>117</v>
      </c>
      <c r="C69" s="26"/>
      <c r="D69" s="27" t="s">
        <v>114</v>
      </c>
      <c r="E69" s="27"/>
      <c r="F69" s="28">
        <v>568.5</v>
      </c>
      <c r="G69" s="29"/>
    </row>
    <row r="70" spans="1:7" ht="36" customHeight="1">
      <c r="A70" s="17">
        <v>15</v>
      </c>
      <c r="B70" s="26" t="s">
        <v>118</v>
      </c>
      <c r="C70" s="26"/>
      <c r="D70" s="27" t="s">
        <v>114</v>
      </c>
      <c r="E70" s="27"/>
      <c r="F70" s="28">
        <v>6597.36</v>
      </c>
      <c r="G70" s="29"/>
    </row>
    <row r="71" spans="1:7">
      <c r="A71" s="17">
        <v>16</v>
      </c>
      <c r="B71" s="26" t="s">
        <v>119</v>
      </c>
      <c r="C71" s="26"/>
      <c r="D71" s="27" t="s">
        <v>120</v>
      </c>
      <c r="E71" s="27"/>
      <c r="F71" s="28">
        <v>1742.09</v>
      </c>
      <c r="G71" s="29"/>
    </row>
    <row r="72" spans="1:7" ht="33" customHeight="1">
      <c r="A72" s="17">
        <v>17</v>
      </c>
      <c r="B72" s="26" t="s">
        <v>121</v>
      </c>
      <c r="C72" s="26"/>
      <c r="D72" s="27" t="s">
        <v>120</v>
      </c>
      <c r="E72" s="27"/>
      <c r="F72" s="28">
        <v>5797.48</v>
      </c>
      <c r="G72" s="29"/>
    </row>
    <row r="73" spans="1:7" ht="51.75" customHeight="1">
      <c r="A73" s="17">
        <v>18</v>
      </c>
      <c r="B73" s="26" t="s">
        <v>122</v>
      </c>
      <c r="C73" s="26"/>
      <c r="D73" s="27" t="s">
        <v>123</v>
      </c>
      <c r="E73" s="27"/>
      <c r="F73" s="28">
        <v>570</v>
      </c>
      <c r="G73" s="29"/>
    </row>
    <row r="74" spans="1:7" ht="33.75" customHeight="1">
      <c r="A74" s="18">
        <v>19</v>
      </c>
      <c r="B74" s="26" t="s">
        <v>124</v>
      </c>
      <c r="C74" s="26"/>
      <c r="D74" s="27" t="s">
        <v>123</v>
      </c>
      <c r="E74" s="27"/>
      <c r="F74" s="28">
        <v>5089.0600000000004</v>
      </c>
      <c r="G74" s="29"/>
    </row>
    <row r="75" spans="1:7" ht="31.5" customHeight="1">
      <c r="A75" s="18">
        <v>20</v>
      </c>
      <c r="B75" s="26" t="s">
        <v>125</v>
      </c>
      <c r="C75" s="26"/>
      <c r="D75" s="27" t="s">
        <v>123</v>
      </c>
      <c r="E75" s="27"/>
      <c r="F75" s="28">
        <v>1721.13</v>
      </c>
      <c r="G75" s="29"/>
    </row>
    <row r="76" spans="1:7" ht="31.5" customHeight="1">
      <c r="A76" s="19">
        <v>21</v>
      </c>
      <c r="B76" s="26" t="s">
        <v>126</v>
      </c>
      <c r="C76" s="26"/>
      <c r="D76" s="27" t="s">
        <v>127</v>
      </c>
      <c r="E76" s="27"/>
      <c r="F76" s="28">
        <v>489.72</v>
      </c>
      <c r="G76" s="29"/>
    </row>
    <row r="77" spans="1:7" ht="49.5" customHeight="1">
      <c r="A77" s="20">
        <v>22</v>
      </c>
      <c r="B77" s="26" t="s">
        <v>128</v>
      </c>
      <c r="C77" s="26"/>
      <c r="D77" s="27" t="s">
        <v>129</v>
      </c>
      <c r="E77" s="27"/>
      <c r="F77" s="28">
        <v>39.07</v>
      </c>
      <c r="G77" s="29"/>
    </row>
    <row r="78" spans="1:7" ht="36.75" customHeight="1">
      <c r="A78" s="20">
        <v>23</v>
      </c>
      <c r="B78" s="26" t="s">
        <v>130</v>
      </c>
      <c r="C78" s="26"/>
      <c r="D78" s="27" t="s">
        <v>129</v>
      </c>
      <c r="E78" s="27"/>
      <c r="F78" s="28">
        <v>2860.05</v>
      </c>
      <c r="G78" s="29"/>
    </row>
    <row r="79" spans="1:7" ht="36.75" customHeight="1">
      <c r="A79" s="21">
        <v>24</v>
      </c>
      <c r="B79" s="26" t="s">
        <v>131</v>
      </c>
      <c r="C79" s="26"/>
      <c r="D79" s="27" t="s">
        <v>132</v>
      </c>
      <c r="E79" s="27"/>
      <c r="F79" s="28">
        <v>657.25</v>
      </c>
      <c r="G79" s="29"/>
    </row>
    <row r="80" spans="1:7">
      <c r="A80" s="22">
        <v>25</v>
      </c>
      <c r="B80" s="26" t="s">
        <v>133</v>
      </c>
      <c r="C80" s="26"/>
      <c r="D80" s="27" t="s">
        <v>132</v>
      </c>
      <c r="E80" s="27"/>
      <c r="F80" s="28">
        <v>729</v>
      </c>
      <c r="G80" s="29"/>
    </row>
    <row r="81" spans="1:7" ht="45.75" customHeight="1">
      <c r="A81" s="8"/>
      <c r="B81" s="35" t="s">
        <v>66</v>
      </c>
      <c r="C81" s="36"/>
      <c r="D81" s="37"/>
      <c r="E81" s="32"/>
      <c r="F81" s="31">
        <f>SUM(F56:G80)</f>
        <v>48365.979999999996</v>
      </c>
      <c r="G81" s="32"/>
    </row>
    <row r="83" spans="1:7">
      <c r="A83" s="1" t="s">
        <v>24</v>
      </c>
      <c r="D83" s="6">
        <f>3.94*H4*C6</f>
        <v>75350.135999999999</v>
      </c>
      <c r="E83" s="1" t="s">
        <v>25</v>
      </c>
    </row>
    <row r="84" spans="1:7">
      <c r="A84" s="1" t="s">
        <v>26</v>
      </c>
      <c r="D84" s="6">
        <f>122176.5*5.3%+(H4-7)*D7*1.25</f>
        <v>16435.979500000001</v>
      </c>
      <c r="E84" s="1" t="s">
        <v>25</v>
      </c>
    </row>
    <row r="86" spans="1:7">
      <c r="A86" s="1" t="s">
        <v>38</v>
      </c>
    </row>
    <row r="87" spans="1:7">
      <c r="A87" s="1" t="s">
        <v>138</v>
      </c>
    </row>
    <row r="88" spans="1:7">
      <c r="B88" s="1" t="s">
        <v>37</v>
      </c>
      <c r="F88" s="6">
        <v>216433.69</v>
      </c>
      <c r="G88" s="1" t="s">
        <v>25</v>
      </c>
    </row>
    <row r="90" spans="1:7">
      <c r="A90" s="1" t="s">
        <v>139</v>
      </c>
    </row>
    <row r="91" spans="1:7">
      <c r="B91" s="1" t="s">
        <v>36</v>
      </c>
      <c r="F91" s="6">
        <f>F51+F81+D83</f>
        <v>215130.74799999999</v>
      </c>
      <c r="G91" s="1" t="s">
        <v>25</v>
      </c>
    </row>
    <row r="92" spans="1:7">
      <c r="F92" s="6"/>
    </row>
    <row r="93" spans="1:7">
      <c r="A93" s="1" t="s">
        <v>142</v>
      </c>
      <c r="F93" s="6"/>
    </row>
    <row r="94" spans="1:7">
      <c r="B94" s="1" t="s">
        <v>143</v>
      </c>
      <c r="F94" s="6">
        <v>57231.98</v>
      </c>
      <c r="G94" s="1" t="s">
        <v>25</v>
      </c>
    </row>
    <row r="95" spans="1:7" ht="28.5" customHeight="1">
      <c r="A95" s="1" t="s">
        <v>27</v>
      </c>
    </row>
    <row r="96" spans="1:7" ht="27" customHeight="1"/>
    <row r="97" spans="1:7" ht="27" customHeight="1">
      <c r="A97" s="7" t="s">
        <v>28</v>
      </c>
      <c r="B97" s="33" t="s">
        <v>29</v>
      </c>
      <c r="C97" s="33"/>
      <c r="D97" s="7" t="s">
        <v>30</v>
      </c>
      <c r="E97" s="33" t="s">
        <v>31</v>
      </c>
      <c r="F97" s="33"/>
      <c r="G97" s="7" t="s">
        <v>32</v>
      </c>
    </row>
    <row r="98" spans="1:7" ht="25.5" customHeight="1">
      <c r="A98" s="34" t="s">
        <v>33</v>
      </c>
      <c r="B98" s="30" t="s">
        <v>51</v>
      </c>
      <c r="C98" s="30"/>
      <c r="D98" s="9"/>
      <c r="E98" s="30" t="s">
        <v>53</v>
      </c>
      <c r="F98" s="30"/>
      <c r="G98" s="23"/>
    </row>
    <row r="99" spans="1:7" ht="39.75" customHeight="1">
      <c r="A99" s="34"/>
      <c r="B99" s="30" t="s">
        <v>39</v>
      </c>
      <c r="C99" s="30"/>
      <c r="D99" s="9">
        <v>6</v>
      </c>
      <c r="E99" s="30" t="s">
        <v>53</v>
      </c>
      <c r="F99" s="30"/>
      <c r="G99" s="23">
        <v>6</v>
      </c>
    </row>
    <row r="100" spans="1:7" ht="66.75" customHeight="1">
      <c r="A100" s="34"/>
      <c r="B100" s="30" t="s">
        <v>40</v>
      </c>
      <c r="C100" s="30"/>
      <c r="D100" s="9"/>
      <c r="E100" s="30" t="s">
        <v>53</v>
      </c>
      <c r="F100" s="30"/>
      <c r="G100" s="23"/>
    </row>
    <row r="101" spans="1:7" ht="25.5" customHeight="1">
      <c r="A101" s="9" t="s">
        <v>41</v>
      </c>
      <c r="B101" s="30" t="s">
        <v>42</v>
      </c>
      <c r="C101" s="30"/>
      <c r="D101" s="9"/>
      <c r="E101" s="30" t="s">
        <v>54</v>
      </c>
      <c r="F101" s="30"/>
      <c r="G101" s="23"/>
    </row>
    <row r="102" spans="1:7" ht="53.25" customHeight="1">
      <c r="A102" s="34" t="s">
        <v>43</v>
      </c>
      <c r="B102" s="30" t="s">
        <v>52</v>
      </c>
      <c r="C102" s="30"/>
      <c r="D102" s="9"/>
      <c r="E102" s="30" t="s">
        <v>55</v>
      </c>
      <c r="F102" s="30"/>
      <c r="G102" s="23"/>
    </row>
    <row r="103" spans="1:7" ht="27" customHeight="1">
      <c r="A103" s="34"/>
      <c r="B103" s="30" t="s">
        <v>44</v>
      </c>
      <c r="C103" s="30"/>
      <c r="D103" s="9"/>
      <c r="E103" s="30" t="s">
        <v>56</v>
      </c>
      <c r="F103" s="30"/>
      <c r="G103" s="23"/>
    </row>
    <row r="104" spans="1:7" ht="40.5" customHeight="1">
      <c r="A104" s="34"/>
      <c r="B104" s="30" t="s">
        <v>48</v>
      </c>
      <c r="C104" s="30"/>
      <c r="D104" s="9">
        <v>4</v>
      </c>
      <c r="E104" s="30" t="s">
        <v>57</v>
      </c>
      <c r="F104" s="30"/>
      <c r="G104" s="23">
        <v>4</v>
      </c>
    </row>
    <row r="105" spans="1:7" ht="29.25" customHeight="1">
      <c r="A105" s="34"/>
      <c r="B105" s="30" t="s">
        <v>49</v>
      </c>
      <c r="C105" s="30"/>
      <c r="D105" s="9"/>
      <c r="E105" s="30" t="s">
        <v>58</v>
      </c>
      <c r="F105" s="30"/>
      <c r="G105" s="23"/>
    </row>
    <row r="106" spans="1:7">
      <c r="A106" s="34"/>
      <c r="B106" s="30" t="s">
        <v>50</v>
      </c>
      <c r="C106" s="30"/>
      <c r="D106" s="9"/>
      <c r="E106" s="30" t="s">
        <v>59</v>
      </c>
      <c r="F106" s="30"/>
      <c r="G106" s="23"/>
    </row>
    <row r="107" spans="1:7">
      <c r="A107" s="34"/>
      <c r="B107" s="30" t="s">
        <v>45</v>
      </c>
      <c r="C107" s="30"/>
      <c r="D107" s="9"/>
      <c r="E107" s="30" t="s">
        <v>60</v>
      </c>
      <c r="F107" s="30"/>
      <c r="G107" s="23"/>
    </row>
    <row r="108" spans="1:7">
      <c r="A108" s="34"/>
      <c r="B108" s="30" t="s">
        <v>46</v>
      </c>
      <c r="C108" s="30"/>
      <c r="D108" s="9">
        <v>1</v>
      </c>
      <c r="E108" s="30" t="s">
        <v>55</v>
      </c>
      <c r="F108" s="30"/>
      <c r="G108" s="23">
        <v>1</v>
      </c>
    </row>
    <row r="109" spans="1:7">
      <c r="A109" s="34"/>
      <c r="B109" s="30" t="s">
        <v>47</v>
      </c>
      <c r="C109" s="30"/>
      <c r="D109" s="9"/>
      <c r="E109" s="30"/>
      <c r="F109" s="30"/>
      <c r="G109" s="23"/>
    </row>
    <row r="112" spans="1:7">
      <c r="A112" s="1" t="s">
        <v>62</v>
      </c>
      <c r="F112" s="1" t="s">
        <v>61</v>
      </c>
    </row>
    <row r="114" spans="1:6">
      <c r="A114" s="1" t="s">
        <v>65</v>
      </c>
      <c r="F114" s="1" t="s">
        <v>63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7">
    <mergeCell ref="B77:C77"/>
    <mergeCell ref="D77:E77"/>
    <mergeCell ref="F77:G77"/>
    <mergeCell ref="B78:C78"/>
    <mergeCell ref="D78:E78"/>
    <mergeCell ref="F78:G78"/>
    <mergeCell ref="B76:C76"/>
    <mergeCell ref="D76:E76"/>
    <mergeCell ref="F76:G76"/>
    <mergeCell ref="B74:C74"/>
    <mergeCell ref="D74:E74"/>
    <mergeCell ref="F74:G74"/>
    <mergeCell ref="B75:C75"/>
    <mergeCell ref="D75:E75"/>
    <mergeCell ref="F75:G75"/>
    <mergeCell ref="A20:B20"/>
    <mergeCell ref="C20:D20"/>
    <mergeCell ref="E20:F20"/>
    <mergeCell ref="C21:D21"/>
    <mergeCell ref="E21:F21"/>
    <mergeCell ref="C22:D22"/>
    <mergeCell ref="E22:F22"/>
    <mergeCell ref="D58:E58"/>
    <mergeCell ref="D59:E59"/>
    <mergeCell ref="F50:G50"/>
    <mergeCell ref="B51:C51"/>
    <mergeCell ref="D51:E51"/>
    <mergeCell ref="F51:G51"/>
    <mergeCell ref="B55:C55"/>
    <mergeCell ref="D55:E55"/>
    <mergeCell ref="F55:G55"/>
    <mergeCell ref="B56:C56"/>
    <mergeCell ref="B57:C57"/>
    <mergeCell ref="F35:F36"/>
    <mergeCell ref="G35:G36"/>
    <mergeCell ref="A37:A38"/>
    <mergeCell ref="F37:F38"/>
    <mergeCell ref="G37:G38"/>
    <mergeCell ref="B49:C49"/>
    <mergeCell ref="A39:A40"/>
    <mergeCell ref="F39:F40"/>
    <mergeCell ref="G39:G40"/>
    <mergeCell ref="F58:G58"/>
    <mergeCell ref="F59:G59"/>
    <mergeCell ref="D56:E56"/>
    <mergeCell ref="D57:E57"/>
    <mergeCell ref="F56:G56"/>
    <mergeCell ref="F57:G57"/>
    <mergeCell ref="B58:C58"/>
    <mergeCell ref="B59:C59"/>
    <mergeCell ref="D49:E49"/>
    <mergeCell ref="F49:G49"/>
    <mergeCell ref="B50:C50"/>
    <mergeCell ref="D50:E50"/>
    <mergeCell ref="F64:G64"/>
    <mergeCell ref="F65:G65"/>
    <mergeCell ref="D60:E60"/>
    <mergeCell ref="D61:E61"/>
    <mergeCell ref="D62:E62"/>
    <mergeCell ref="D63:E63"/>
    <mergeCell ref="D64:E64"/>
    <mergeCell ref="D65:E65"/>
    <mergeCell ref="B72:C72"/>
    <mergeCell ref="B67:C67"/>
    <mergeCell ref="B68:C68"/>
    <mergeCell ref="F60:G60"/>
    <mergeCell ref="F61:G61"/>
    <mergeCell ref="F62:G62"/>
    <mergeCell ref="B62:C62"/>
    <mergeCell ref="B60:C60"/>
    <mergeCell ref="B61:C61"/>
    <mergeCell ref="F63:G63"/>
    <mergeCell ref="B73:C73"/>
    <mergeCell ref="B63:C63"/>
    <mergeCell ref="B64:C64"/>
    <mergeCell ref="B65:C65"/>
    <mergeCell ref="F72:G72"/>
    <mergeCell ref="F69:G69"/>
    <mergeCell ref="F70:G70"/>
    <mergeCell ref="F71:G71"/>
    <mergeCell ref="B71:C71"/>
    <mergeCell ref="F73:G73"/>
    <mergeCell ref="D66:E66"/>
    <mergeCell ref="D67:E67"/>
    <mergeCell ref="D68:E68"/>
    <mergeCell ref="D69:E69"/>
    <mergeCell ref="D70:E70"/>
    <mergeCell ref="D71:E71"/>
    <mergeCell ref="D72:E72"/>
    <mergeCell ref="D73:E73"/>
    <mergeCell ref="F66:G66"/>
    <mergeCell ref="F67:G67"/>
    <mergeCell ref="F68:G68"/>
    <mergeCell ref="B69:C69"/>
    <mergeCell ref="B70:C70"/>
    <mergeCell ref="B66:C66"/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6:D16"/>
    <mergeCell ref="E16:F16"/>
    <mergeCell ref="A17:D17"/>
    <mergeCell ref="E17:F17"/>
    <mergeCell ref="A33:A34"/>
    <mergeCell ref="F33:F34"/>
    <mergeCell ref="G33:G34"/>
    <mergeCell ref="A35:A36"/>
    <mergeCell ref="A102:A109"/>
    <mergeCell ref="B102:C102"/>
    <mergeCell ref="E102:F102"/>
    <mergeCell ref="B103:C103"/>
    <mergeCell ref="E103:F103"/>
    <mergeCell ref="B104:C104"/>
    <mergeCell ref="E104:F104"/>
    <mergeCell ref="B108:C108"/>
    <mergeCell ref="E108:F108"/>
    <mergeCell ref="B109:C109"/>
    <mergeCell ref="E109:F109"/>
    <mergeCell ref="B105:C105"/>
    <mergeCell ref="E105:F105"/>
    <mergeCell ref="B106:C106"/>
    <mergeCell ref="E106:F106"/>
    <mergeCell ref="B107:C107"/>
    <mergeCell ref="E107:F107"/>
    <mergeCell ref="B79:C79"/>
    <mergeCell ref="D79:E79"/>
    <mergeCell ref="F79:G79"/>
    <mergeCell ref="B101:C101"/>
    <mergeCell ref="E101:F101"/>
    <mergeCell ref="F81:G81"/>
    <mergeCell ref="B97:C97"/>
    <mergeCell ref="E97:F97"/>
    <mergeCell ref="A98:A100"/>
    <mergeCell ref="B98:C98"/>
    <mergeCell ref="E98:F98"/>
    <mergeCell ref="B99:C99"/>
    <mergeCell ref="E99:F99"/>
    <mergeCell ref="B100:C100"/>
    <mergeCell ref="E100:F100"/>
    <mergeCell ref="B81:C81"/>
    <mergeCell ref="D81:E81"/>
    <mergeCell ref="B80:C80"/>
    <mergeCell ref="D80:E80"/>
    <mergeCell ref="F80:G8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2016-03-09T12:46:39Z</dcterms:modified>
</cp:coreProperties>
</file>