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93"/>
  <c r="F90"/>
  <c r="E43"/>
  <c r="D43"/>
  <c r="B42"/>
  <c r="B41"/>
  <c r="B40"/>
  <c r="B39"/>
  <c r="B38"/>
  <c r="B37"/>
  <c r="B36"/>
  <c r="B35"/>
  <c r="C6"/>
  <c r="D92" s="1"/>
  <c r="F53" l="1"/>
  <c r="F51"/>
  <c r="G43"/>
  <c r="F49"/>
  <c r="F52"/>
  <c r="F50"/>
  <c r="F54" l="1"/>
  <c r="F100" s="1"/>
</calcChain>
</file>

<file path=xl/sharedStrings.xml><?xml version="1.0" encoding="utf-8"?>
<sst xmlns="http://schemas.openxmlformats.org/spreadsheetml/2006/main" count="191" uniqueCount="153">
  <si>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</si>
  <si>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</si>
  <si>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</si>
  <si>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</si>
  <si>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</si>
  <si>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</si>
  <si>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</si>
  <si>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</si>
  <si>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</si>
  <si>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</si>
  <si>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</si>
  <si>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</si>
  <si>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</si>
  <si>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</si>
  <si>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</si>
  <si>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</si>
  <si>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</si>
  <si>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</si>
  <si>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</si>
  <si>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</si>
  <si>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</si>
  <si>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</si>
  <si>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</si>
  <si>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</si>
  <si>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</si>
  <si>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</si>
  <si>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</si>
  <si>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</si>
  <si>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</si>
  <si>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</si>
  <si>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</si>
  <si>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</si>
  <si>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</si>
  <si>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</si>
  <si>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</si>
  <si>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</si>
  <si>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</si>
  <si>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</si>
  <si>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</si>
  <si>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</si>
  <si>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</si>
  <si>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</si>
  <si>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</si>
  <si>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</si>
  <si>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</si>
  <si>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</si>
  <si>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</si>
  <si>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</si>
  <si>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</si>
  <si>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</si>
  <si>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</si>
  <si>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</si>
  <si>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</si>
  <si>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</si>
  <si>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</si>
  <si>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</si>
  <si>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</si>
  <si>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</si>
  <si>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</si>
  <si>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</si>
  <si>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</si>
  <si>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</si>
  <si>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</si>
  <si>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</si>
  <si>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</si>
  <si>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</si>
  <si>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 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</si>
  <si>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</si>
  <si>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</si>
  <si>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</si>
  <si>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</si>
  <si>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</si>
  <si>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</si>
  <si>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</si>
  <si>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</si>
  <si>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</si>
  <si>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</si>
  <si>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</si>
  <si>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</si>
  <si>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</si>
  <si>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</si>
  <si>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</si>
  <si>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</si>
  <si>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</si>
  <si>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</si>
  <si>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</si>
  <si>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</si>
  <si>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</si>
  <si>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</si>
  <si>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</si>
  <si>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360 от 25.12.08.</t>
  </si>
  <si>
    <t>01.10.2010г.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</si>
  <si>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</si>
  <si>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</si>
  <si>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</si>
  <si>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</si>
  <si>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</si>
  <si>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</si>
  <si>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</si>
  <si>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</si>
  <si>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 площадок</t>
  </si>
  <si>
    <t>Январь</t>
  </si>
  <si>
    <t>Ремонт освещения над подъездами</t>
  </si>
  <si>
    <t>Февраль</t>
  </si>
  <si>
    <t>Удаление снега и наледи с кровли</t>
  </si>
  <si>
    <t>Закрепление парапета, отливов</t>
  </si>
  <si>
    <t>Март</t>
  </si>
  <si>
    <t>Заделка отверстия в кирпичной стене (ввод ХВС)</t>
  </si>
  <si>
    <t>Апрель</t>
  </si>
  <si>
    <t>Ремонт козырьков</t>
  </si>
  <si>
    <t>Прочистка фильтра ХВ на вводе  в кв.18</t>
  </si>
  <si>
    <t>Демонтаж участка пожарной лестницы для ремонту ввода ХВ</t>
  </si>
  <si>
    <t>кв.26 замена ввода и задвижки ХВ под полом</t>
  </si>
  <si>
    <t>Вскрытие и настил дощатых полов для проведения сан.технических работ</t>
  </si>
  <si>
    <t>Ремонт кровли козырька</t>
  </si>
  <si>
    <t>Май</t>
  </si>
  <si>
    <t>кв.12,14,16, чердак замена стояка канализации</t>
  </si>
  <si>
    <t>Ремонт освещения у подъезда</t>
  </si>
  <si>
    <t>Ремонтно-строительные работы</t>
  </si>
  <si>
    <t>Июнь</t>
  </si>
  <si>
    <t>Прочистка фильтра отопления в подвале</t>
  </si>
  <si>
    <t>кв.2 прочистка стояка канализации</t>
  </si>
  <si>
    <t>Устройство отмостки</t>
  </si>
  <si>
    <t>Июль</t>
  </si>
  <si>
    <t xml:space="preserve">Ремонт кровли  </t>
  </si>
  <si>
    <t>кв.25 прочистка вент.канала на кухне (прочистка с крыши)</t>
  </si>
  <si>
    <t>Август</t>
  </si>
  <si>
    <t>кв.25 прочистка дым.и вент.канала в туалете</t>
  </si>
  <si>
    <t>Заполнение системы отопления</t>
  </si>
  <si>
    <t>Сентябрь</t>
  </si>
  <si>
    <t>под. №1 ремонт освещения площадок</t>
  </si>
  <si>
    <t>Закрепление зонтов б/у над шахтами</t>
  </si>
  <si>
    <t>Октябрь</t>
  </si>
  <si>
    <t>кв.9 замена участка стояка отопления</t>
  </si>
  <si>
    <t>Заполнение системы отопления, наладка циркуляции</t>
  </si>
  <si>
    <t>кв.24 демонтаж отопительных приборов</t>
  </si>
  <si>
    <t>кв.24 монтаж отопительных приборов, наладка отопления</t>
  </si>
  <si>
    <t>Ремонт освещения у подъездов</t>
  </si>
  <si>
    <t>Ноябрь</t>
  </si>
  <si>
    <t>Декабрь</t>
  </si>
  <si>
    <t>кв.24 наладка системы отопления</t>
  </si>
  <si>
    <t>с 1 января 2015г -</t>
  </si>
  <si>
    <t>с 1 августа 2015г -</t>
  </si>
  <si>
    <t>кв.12 наладка стояка отопления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</si>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</sst>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33" workbookViewId="0">
      <selection activeCell="G41" sqref="G41:G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53" t="s">
        <v>0</v>
      </c>
      <c r="B1" s="53"/>
      <c r="C1" s="53"/>
      <c r="D1" s="53"/>
      <c r="E1" s="53"/>
      <c r="F1" s="53"/>
      <c r="G1" s="53"/>
    </row>
    <row r="2" spans="1:8">
      <c r="A2" s="53" t="s">
        <v>5</v>
      </c>
      <c r="B2" s="53"/>
      <c r="C2" s="53"/>
      <c r="D2" s="53"/>
      <c r="E2" s="53"/>
      <c r="F2" s="53"/>
      <c r="G2" s="53"/>
    </row>
    <row r="3" spans="1:8">
      <c r="A3" s="53" t="s">
        <v>66</v>
      </c>
      <c r="B3" s="53"/>
      <c r="C3" s="53"/>
      <c r="D3" s="53"/>
      <c r="E3" s="53"/>
      <c r="F3" s="53"/>
      <c r="G3" s="53"/>
    </row>
    <row r="4" spans="1:8">
      <c r="A4" s="53" t="s">
        <v>99</v>
      </c>
      <c r="B4" s="53"/>
      <c r="C4" s="53"/>
      <c r="D4" s="53"/>
      <c r="E4" s="53"/>
      <c r="F4" s="53"/>
      <c r="G4" s="53"/>
      <c r="H4" s="10">
        <v>12</v>
      </c>
    </row>
    <row r="5" spans="1:8" ht="11.25" customHeight="1"/>
    <row r="6" spans="1:8">
      <c r="A6" s="1" t="s">
        <v>6</v>
      </c>
      <c r="C6" s="11">
        <f>D7+D8</f>
        <v>1778.26</v>
      </c>
      <c r="D6" s="1" t="s">
        <v>2</v>
      </c>
    </row>
    <row r="7" spans="1:8">
      <c r="A7" s="1" t="s">
        <v>67</v>
      </c>
      <c r="B7" s="1" t="s">
        <v>68</v>
      </c>
      <c r="C7" s="13"/>
      <c r="D7" s="1">
        <v>1778.26</v>
      </c>
      <c r="E7" s="1" t="s">
        <v>2</v>
      </c>
    </row>
    <row r="8" spans="1:8">
      <c r="B8" s="1" t="s">
        <v>69</v>
      </c>
      <c r="C8" s="1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308.60000000000002</v>
      </c>
      <c r="F12" s="1" t="s">
        <v>2</v>
      </c>
    </row>
    <row r="13" spans="1:8">
      <c r="A13" s="1" t="s">
        <v>74</v>
      </c>
      <c r="B13" s="1">
        <v>679.3</v>
      </c>
      <c r="C13" s="1" t="s">
        <v>2</v>
      </c>
    </row>
    <row r="14" spans="1:8">
      <c r="A14" s="1" t="s">
        <v>75</v>
      </c>
      <c r="D14" s="1">
        <v>2000</v>
      </c>
      <c r="E14" s="1" t="s">
        <v>2</v>
      </c>
    </row>
    <row r="16" spans="1:8">
      <c r="A16" s="1" t="s">
        <v>76</v>
      </c>
    </row>
    <row r="17" spans="1:6">
      <c r="A17" s="40" t="s">
        <v>77</v>
      </c>
      <c r="B17" s="40"/>
      <c r="C17" s="40"/>
      <c r="D17" s="40"/>
      <c r="E17" s="40" t="s">
        <v>78</v>
      </c>
      <c r="F17" s="40"/>
    </row>
    <row r="18" spans="1:6">
      <c r="A18" s="41" t="s">
        <v>79</v>
      </c>
      <c r="B18" s="41"/>
      <c r="C18" s="41"/>
      <c r="D18" s="41"/>
      <c r="E18" s="40" t="s">
        <v>92</v>
      </c>
      <c r="F18" s="40"/>
    </row>
    <row r="19" spans="1:6">
      <c r="A19" s="41" t="s">
        <v>80</v>
      </c>
      <c r="B19" s="41"/>
      <c r="C19" s="41"/>
      <c r="D19" s="41"/>
      <c r="E19" s="40" t="s">
        <v>91</v>
      </c>
      <c r="F19" s="40"/>
    </row>
    <row r="21" spans="1:6">
      <c r="A21" s="1" t="s">
        <v>81</v>
      </c>
    </row>
    <row r="22" spans="1:6" ht="31.5" customHeight="1">
      <c r="A22" s="49" t="s">
        <v>82</v>
      </c>
      <c r="B22" s="49"/>
      <c r="C22" s="49" t="s">
        <v>83</v>
      </c>
      <c r="D22" s="49"/>
      <c r="E22" s="49" t="s">
        <v>84</v>
      </c>
      <c r="F22" s="49"/>
    </row>
    <row r="23" spans="1:6">
      <c r="A23" s="14" t="s">
        <v>85</v>
      </c>
      <c r="B23" s="14"/>
      <c r="C23" s="40">
        <v>34</v>
      </c>
      <c r="D23" s="40"/>
      <c r="E23" s="40">
        <v>34</v>
      </c>
      <c r="F23" s="40"/>
    </row>
    <row r="24" spans="1:6">
      <c r="A24" s="14" t="s">
        <v>86</v>
      </c>
      <c r="B24" s="14"/>
      <c r="C24" s="40">
        <v>18</v>
      </c>
      <c r="D24" s="40"/>
      <c r="E24" s="40">
        <v>19</v>
      </c>
      <c r="F24" s="40"/>
    </row>
    <row r="26" spans="1:6">
      <c r="A26" s="1" t="s">
        <v>87</v>
      </c>
      <c r="C26" s="1" t="s">
        <v>90</v>
      </c>
    </row>
    <row r="28" spans="1:6">
      <c r="A28" s="1" t="s">
        <v>88</v>
      </c>
    </row>
    <row r="29" spans="1:6">
      <c r="B29" s="1" t="s">
        <v>141</v>
      </c>
      <c r="D29" s="1">
        <v>12.08</v>
      </c>
      <c r="E29" s="1" t="s">
        <v>89</v>
      </c>
    </row>
    <row r="30" spans="1:6">
      <c r="B30" s="1" t="s">
        <v>96</v>
      </c>
      <c r="D30" s="1">
        <v>2.95</v>
      </c>
      <c r="E30" s="1" t="s">
        <v>89</v>
      </c>
    </row>
    <row r="31" spans="1:6">
      <c r="B31" s="1" t="s">
        <v>142</v>
      </c>
      <c r="D31" s="1">
        <v>13.12</v>
      </c>
      <c r="E31" s="1" t="s">
        <v>89</v>
      </c>
    </row>
    <row r="32" spans="1:6">
      <c r="B32" s="1" t="s">
        <v>96</v>
      </c>
      <c r="D32" s="1">
        <v>3.04</v>
      </c>
      <c r="E32" s="1" t="s">
        <v>89</v>
      </c>
    </row>
    <row r="33" spans="1:10" ht="28.5" customHeight="1">
      <c r="A33" s="1" t="s">
        <v>1</v>
      </c>
    </row>
    <row r="34" spans="1:10" ht="98.25" customHeight="1">
      <c r="A34" s="16" t="s">
        <v>3</v>
      </c>
      <c r="B34" s="26" t="s">
        <v>144</v>
      </c>
      <c r="C34" s="26" t="s">
        <v>145</v>
      </c>
      <c r="D34" s="16" t="s">
        <v>93</v>
      </c>
      <c r="E34" s="18" t="s">
        <v>4</v>
      </c>
      <c r="F34" s="27" t="s">
        <v>148</v>
      </c>
      <c r="G34" s="27" t="s">
        <v>149</v>
      </c>
      <c r="H34" s="2"/>
      <c r="I34" s="2"/>
      <c r="J34" s="2"/>
    </row>
    <row r="35" spans="1:10">
      <c r="A35" s="42" t="s">
        <v>34</v>
      </c>
      <c r="B35" s="4">
        <f>D35/C35</f>
        <v>29831.97394136808</v>
      </c>
      <c r="C35" s="5">
        <v>3.07</v>
      </c>
      <c r="D35" s="5">
        <v>91584.16</v>
      </c>
      <c r="E35" s="5">
        <v>-1332.38</v>
      </c>
      <c r="F35" s="44">
        <v>179631.2</v>
      </c>
      <c r="G35" s="47">
        <f>D35+D36+E35+E36-F35</f>
        <v>14825.659999999974</v>
      </c>
    </row>
    <row r="36" spans="1:10">
      <c r="A36" s="43"/>
      <c r="B36" s="4">
        <f>D36/C36</f>
        <v>31880.994029850746</v>
      </c>
      <c r="C36" s="5">
        <v>3.35</v>
      </c>
      <c r="D36" s="5">
        <v>106801.33</v>
      </c>
      <c r="E36" s="5">
        <v>-2596.25</v>
      </c>
      <c r="F36" s="44"/>
      <c r="G36" s="48"/>
    </row>
    <row r="37" spans="1:10">
      <c r="A37" s="42" t="s">
        <v>35</v>
      </c>
      <c r="B37" s="4">
        <f t="shared" ref="B37:B42" si="0">D37/C37</f>
        <v>118.84501882439439</v>
      </c>
      <c r="C37" s="5">
        <v>1577.74</v>
      </c>
      <c r="D37" s="5">
        <v>187506.54</v>
      </c>
      <c r="E37" s="5"/>
      <c r="F37" s="44">
        <v>296462.90000000002</v>
      </c>
      <c r="G37" s="47">
        <f t="shared" ref="G37" si="1">D37+D38+E37+E38-F37</f>
        <v>21037.229999999981</v>
      </c>
    </row>
    <row r="38" spans="1:10">
      <c r="A38" s="43"/>
      <c r="B38" s="4">
        <f t="shared" si="0"/>
        <v>74.026975621145425</v>
      </c>
      <c r="C38" s="5">
        <v>1756.03</v>
      </c>
      <c r="D38" s="5">
        <v>129993.59</v>
      </c>
      <c r="E38" s="5"/>
      <c r="F38" s="44"/>
      <c r="G38" s="48"/>
    </row>
    <row r="39" spans="1:10" ht="16.5" customHeight="1">
      <c r="A39" s="42" t="s">
        <v>94</v>
      </c>
      <c r="B39" s="4">
        <f t="shared" si="0"/>
        <v>2746.9365994236309</v>
      </c>
      <c r="C39" s="5">
        <v>17.350000000000001</v>
      </c>
      <c r="D39" s="5">
        <v>47659.35</v>
      </c>
      <c r="E39" s="5">
        <v>168.84</v>
      </c>
      <c r="F39" s="44">
        <v>93219.54</v>
      </c>
      <c r="G39" s="47">
        <f t="shared" ref="G39" si="2">D39+D40+E39+E40-F39</f>
        <v>8160.1100000000006</v>
      </c>
    </row>
    <row r="40" spans="1:10">
      <c r="A40" s="43"/>
      <c r="B40" s="4">
        <f t="shared" si="0"/>
        <v>2785.7602490918525</v>
      </c>
      <c r="C40" s="5">
        <v>19.27</v>
      </c>
      <c r="D40" s="5">
        <v>53681.599999999999</v>
      </c>
      <c r="E40" s="5">
        <v>-130.13999999999999</v>
      </c>
      <c r="F40" s="44"/>
      <c r="G40" s="48"/>
    </row>
    <row r="41" spans="1:10" ht="16.5" customHeight="1">
      <c r="A41" s="42" t="s">
        <v>95</v>
      </c>
      <c r="B41" s="4">
        <f t="shared" si="0"/>
        <v>2708.7559970014995</v>
      </c>
      <c r="C41" s="5">
        <v>26.68</v>
      </c>
      <c r="D41" s="5">
        <v>72269.61</v>
      </c>
      <c r="E41" s="5"/>
      <c r="F41" s="44">
        <v>139569.37</v>
      </c>
      <c r="G41" s="47">
        <f t="shared" ref="G41" si="3">D41+D42+E41+E42-F41</f>
        <v>10375.489999999991</v>
      </c>
    </row>
    <row r="42" spans="1:10">
      <c r="A42" s="43"/>
      <c r="B42" s="4">
        <f t="shared" si="0"/>
        <v>2747.5878616796049</v>
      </c>
      <c r="C42" s="5">
        <v>28.34</v>
      </c>
      <c r="D42" s="5">
        <v>77866.64</v>
      </c>
      <c r="E42" s="5">
        <v>-191.39</v>
      </c>
      <c r="F42" s="44"/>
      <c r="G42" s="48"/>
    </row>
    <row r="43" spans="1:10">
      <c r="A43" s="3" t="s">
        <v>63</v>
      </c>
      <c r="B43" s="4"/>
      <c r="C43" s="5"/>
      <c r="D43" s="5">
        <f>SUM(D35:D42)</f>
        <v>767362.82</v>
      </c>
      <c r="E43" s="5">
        <f>SUM(E35:E42)</f>
        <v>-4081.3199999999997</v>
      </c>
      <c r="F43" s="5">
        <f t="shared" ref="F43:G43" si="4">SUM(F35:F42)</f>
        <v>708883.01</v>
      </c>
      <c r="G43" s="5">
        <f t="shared" si="4"/>
        <v>54398.489999999947</v>
      </c>
    </row>
    <row r="44" spans="1:10" ht="6" customHeight="1"/>
    <row r="46" spans="1:10">
      <c r="A46" s="1" t="s">
        <v>7</v>
      </c>
    </row>
    <row r="48" spans="1:10" ht="64.5" customHeight="1">
      <c r="A48" s="15" t="s">
        <v>8</v>
      </c>
      <c r="B48" s="32" t="s">
        <v>9</v>
      </c>
      <c r="C48" s="33"/>
      <c r="D48" s="32" t="s">
        <v>10</v>
      </c>
      <c r="E48" s="33"/>
      <c r="F48" s="32" t="s">
        <v>11</v>
      </c>
      <c r="G48" s="33"/>
    </row>
    <row r="49" spans="1:7" ht="35.25" customHeight="1">
      <c r="A49" s="15">
        <v>1</v>
      </c>
      <c r="B49" s="45" t="s">
        <v>97</v>
      </c>
      <c r="C49" s="45"/>
      <c r="D49" s="32" t="s">
        <v>12</v>
      </c>
      <c r="E49" s="33"/>
      <c r="F49" s="35">
        <f>0.58*H4*C6</f>
        <v>12376.689599999998</v>
      </c>
      <c r="G49" s="54"/>
    </row>
    <row r="50" spans="1:7" ht="31.5" customHeight="1">
      <c r="A50" s="15">
        <v>2</v>
      </c>
      <c r="B50" s="30" t="s">
        <v>13</v>
      </c>
      <c r="C50" s="31"/>
      <c r="D50" s="32" t="s">
        <v>12</v>
      </c>
      <c r="E50" s="33"/>
      <c r="F50" s="35">
        <f>1.82*H4*C6</f>
        <v>38837.198400000001</v>
      </c>
      <c r="G50" s="54"/>
    </row>
    <row r="51" spans="1:7">
      <c r="A51" s="12">
        <v>3</v>
      </c>
      <c r="B51" s="45" t="s">
        <v>14</v>
      </c>
      <c r="C51" s="45"/>
      <c r="D51" s="50" t="s">
        <v>15</v>
      </c>
      <c r="E51" s="50"/>
      <c r="F51" s="46">
        <f>0.17*H4*C6</f>
        <v>3627.6504</v>
      </c>
      <c r="G51" s="46"/>
    </row>
    <row r="52" spans="1:7" ht="67.5" customHeight="1">
      <c r="A52" s="12">
        <v>4</v>
      </c>
      <c r="B52" s="45" t="s">
        <v>16</v>
      </c>
      <c r="C52" s="45"/>
      <c r="D52" s="32" t="s">
        <v>98</v>
      </c>
      <c r="E52" s="33"/>
      <c r="F52" s="46">
        <f>0.84*H4*C6</f>
        <v>17924.860799999999</v>
      </c>
      <c r="G52" s="46"/>
    </row>
    <row r="53" spans="1:7" ht="60" customHeight="1">
      <c r="A53" s="12">
        <v>5</v>
      </c>
      <c r="B53" s="45" t="s">
        <v>17</v>
      </c>
      <c r="C53" s="45"/>
      <c r="D53" s="50" t="s">
        <v>18</v>
      </c>
      <c r="E53" s="50"/>
      <c r="F53" s="46">
        <f>1.37*H4*C6</f>
        <v>29234.594400000002</v>
      </c>
      <c r="G53" s="46"/>
    </row>
    <row r="54" spans="1:7" ht="31.5" customHeight="1">
      <c r="A54" s="8"/>
      <c r="B54" s="45" t="s">
        <v>19</v>
      </c>
      <c r="C54" s="45"/>
      <c r="D54" s="50"/>
      <c r="E54" s="50"/>
      <c r="F54" s="46">
        <f>SUM(F49:G53)</f>
        <v>102000.9936</v>
      </c>
      <c r="G54" s="46"/>
    </row>
    <row r="56" spans="1:7">
      <c r="A56" s="1" t="s">
        <v>20</v>
      </c>
    </row>
    <row r="58" spans="1:7" ht="48.75" customHeight="1">
      <c r="A58" s="8" t="s">
        <v>8</v>
      </c>
      <c r="B58" s="50" t="s">
        <v>21</v>
      </c>
      <c r="C58" s="50"/>
      <c r="D58" s="32" t="s">
        <v>22</v>
      </c>
      <c r="E58" s="33"/>
      <c r="F58" s="32" t="s">
        <v>23</v>
      </c>
      <c r="G58" s="33"/>
    </row>
    <row r="59" spans="1:7" ht="29.25" customHeight="1">
      <c r="A59" s="17">
        <v>1</v>
      </c>
      <c r="B59" s="34" t="s">
        <v>100</v>
      </c>
      <c r="C59" s="34"/>
      <c r="D59" s="51" t="s">
        <v>101</v>
      </c>
      <c r="E59" s="52"/>
      <c r="F59" s="37">
        <v>568.62</v>
      </c>
      <c r="G59" s="38"/>
    </row>
    <row r="60" spans="1:7" ht="32.25" customHeight="1">
      <c r="A60" s="8">
        <v>2</v>
      </c>
      <c r="B60" s="34" t="s">
        <v>102</v>
      </c>
      <c r="C60" s="34"/>
      <c r="D60" s="36" t="s">
        <v>103</v>
      </c>
      <c r="E60" s="36"/>
      <c r="F60" s="37">
        <v>968.77</v>
      </c>
      <c r="G60" s="38"/>
    </row>
    <row r="61" spans="1:7" ht="30.75" customHeight="1">
      <c r="A61" s="19">
        <v>3</v>
      </c>
      <c r="B61" s="34" t="s">
        <v>104</v>
      </c>
      <c r="C61" s="34"/>
      <c r="D61" s="36" t="s">
        <v>103</v>
      </c>
      <c r="E61" s="36"/>
      <c r="F61" s="37">
        <v>992</v>
      </c>
      <c r="G61" s="38"/>
    </row>
    <row r="62" spans="1:7" ht="33" customHeight="1">
      <c r="A62" s="19">
        <v>4</v>
      </c>
      <c r="B62" s="34" t="s">
        <v>105</v>
      </c>
      <c r="C62" s="34"/>
      <c r="D62" s="36" t="s">
        <v>106</v>
      </c>
      <c r="E62" s="36"/>
      <c r="F62" s="37">
        <v>1633</v>
      </c>
      <c r="G62" s="38"/>
    </row>
    <row r="63" spans="1:7" ht="49.5" customHeight="1">
      <c r="A63" s="19">
        <v>5</v>
      </c>
      <c r="B63" s="34" t="s">
        <v>107</v>
      </c>
      <c r="C63" s="34"/>
      <c r="D63" s="36" t="s">
        <v>108</v>
      </c>
      <c r="E63" s="36"/>
      <c r="F63" s="37">
        <v>1041</v>
      </c>
      <c r="G63" s="38"/>
    </row>
    <row r="64" spans="1:7">
      <c r="A64" s="19">
        <v>6</v>
      </c>
      <c r="B64" s="34" t="s">
        <v>109</v>
      </c>
      <c r="C64" s="34"/>
      <c r="D64" s="36" t="s">
        <v>108</v>
      </c>
      <c r="E64" s="36"/>
      <c r="F64" s="37">
        <v>4651</v>
      </c>
      <c r="G64" s="38"/>
    </row>
    <row r="65" spans="1:7" ht="31.5" customHeight="1">
      <c r="A65" s="19">
        <v>7</v>
      </c>
      <c r="B65" s="34" t="s">
        <v>110</v>
      </c>
      <c r="C65" s="34"/>
      <c r="D65" s="36" t="s">
        <v>108</v>
      </c>
      <c r="E65" s="36"/>
      <c r="F65" s="37">
        <v>717.79</v>
      </c>
      <c r="G65" s="38"/>
    </row>
    <row r="66" spans="1:7" ht="52.5" customHeight="1">
      <c r="A66" s="19">
        <v>8</v>
      </c>
      <c r="B66" s="34" t="s">
        <v>111</v>
      </c>
      <c r="C66" s="34"/>
      <c r="D66" s="36" t="s">
        <v>108</v>
      </c>
      <c r="E66" s="36"/>
      <c r="F66" s="37">
        <v>2517.6999999999998</v>
      </c>
      <c r="G66" s="38"/>
    </row>
    <row r="67" spans="1:7" ht="31.5" customHeight="1">
      <c r="A67" s="19">
        <v>9</v>
      </c>
      <c r="B67" s="34" t="s">
        <v>112</v>
      </c>
      <c r="C67" s="34"/>
      <c r="D67" s="36" t="s">
        <v>108</v>
      </c>
      <c r="E67" s="36"/>
      <c r="F67" s="37">
        <v>7429.19</v>
      </c>
      <c r="G67" s="38"/>
    </row>
    <row r="68" spans="1:7" ht="62.25" customHeight="1">
      <c r="A68" s="19">
        <v>10</v>
      </c>
      <c r="B68" s="34" t="s">
        <v>113</v>
      </c>
      <c r="C68" s="34"/>
      <c r="D68" s="36" t="s">
        <v>108</v>
      </c>
      <c r="E68" s="36"/>
      <c r="F68" s="37">
        <v>691.43</v>
      </c>
      <c r="G68" s="38"/>
    </row>
    <row r="69" spans="1:7">
      <c r="A69" s="19">
        <v>11</v>
      </c>
      <c r="B69" s="34" t="s">
        <v>114</v>
      </c>
      <c r="C69" s="34"/>
      <c r="D69" s="36" t="s">
        <v>115</v>
      </c>
      <c r="E69" s="36"/>
      <c r="F69" s="37">
        <v>8793</v>
      </c>
      <c r="G69" s="38"/>
    </row>
    <row r="70" spans="1:7" ht="30.75" customHeight="1">
      <c r="A70" s="19">
        <v>12</v>
      </c>
      <c r="B70" s="34" t="s">
        <v>116</v>
      </c>
      <c r="C70" s="34"/>
      <c r="D70" s="36" t="s">
        <v>115</v>
      </c>
      <c r="E70" s="36"/>
      <c r="F70" s="37">
        <v>5944.85</v>
      </c>
      <c r="G70" s="38"/>
    </row>
    <row r="71" spans="1:7" ht="31.5" customHeight="1">
      <c r="A71" s="19">
        <v>13</v>
      </c>
      <c r="B71" s="34" t="s">
        <v>117</v>
      </c>
      <c r="C71" s="34"/>
      <c r="D71" s="36" t="s">
        <v>115</v>
      </c>
      <c r="E71" s="36"/>
      <c r="F71" s="37">
        <v>1069.6300000000001</v>
      </c>
      <c r="G71" s="38"/>
    </row>
    <row r="72" spans="1:7" ht="32.25" customHeight="1">
      <c r="A72" s="19">
        <v>14</v>
      </c>
      <c r="B72" s="34" t="s">
        <v>118</v>
      </c>
      <c r="C72" s="34"/>
      <c r="D72" s="36" t="s">
        <v>119</v>
      </c>
      <c r="E72" s="36"/>
      <c r="F72" s="37">
        <v>2623</v>
      </c>
      <c r="G72" s="38"/>
    </row>
    <row r="73" spans="1:7" ht="31.5" customHeight="1">
      <c r="A73" s="19">
        <v>15</v>
      </c>
      <c r="B73" s="34" t="s">
        <v>120</v>
      </c>
      <c r="C73" s="34"/>
      <c r="D73" s="36" t="s">
        <v>119</v>
      </c>
      <c r="E73" s="36"/>
      <c r="F73" s="37">
        <v>744.88</v>
      </c>
      <c r="G73" s="38"/>
    </row>
    <row r="74" spans="1:7" ht="32.25" customHeight="1">
      <c r="A74" s="19">
        <v>16</v>
      </c>
      <c r="B74" s="34" t="s">
        <v>121</v>
      </c>
      <c r="C74" s="34"/>
      <c r="D74" s="36" t="s">
        <v>119</v>
      </c>
      <c r="E74" s="36"/>
      <c r="F74" s="37">
        <v>515.67999999999995</v>
      </c>
      <c r="G74" s="38"/>
    </row>
    <row r="75" spans="1:7">
      <c r="A75" s="19">
        <v>17</v>
      </c>
      <c r="B75" s="34" t="s">
        <v>122</v>
      </c>
      <c r="C75" s="34"/>
      <c r="D75" s="36" t="s">
        <v>123</v>
      </c>
      <c r="E75" s="36"/>
      <c r="F75" s="37">
        <v>15708</v>
      </c>
      <c r="G75" s="38"/>
    </row>
    <row r="76" spans="1:7">
      <c r="A76" s="19">
        <v>18</v>
      </c>
      <c r="B76" s="34" t="s">
        <v>124</v>
      </c>
      <c r="C76" s="34"/>
      <c r="D76" s="36" t="s">
        <v>123</v>
      </c>
      <c r="E76" s="36"/>
      <c r="F76" s="37">
        <v>1444</v>
      </c>
      <c r="G76" s="38"/>
    </row>
    <row r="77" spans="1:7" ht="51" customHeight="1">
      <c r="A77" s="19">
        <v>19</v>
      </c>
      <c r="B77" s="34" t="s">
        <v>125</v>
      </c>
      <c r="C77" s="34"/>
      <c r="D77" s="36" t="s">
        <v>126</v>
      </c>
      <c r="E77" s="36"/>
      <c r="F77" s="37">
        <v>2887.6</v>
      </c>
      <c r="G77" s="38"/>
    </row>
    <row r="78" spans="1:7" ht="37.5" customHeight="1">
      <c r="A78" s="19">
        <v>20</v>
      </c>
      <c r="B78" s="34" t="s">
        <v>127</v>
      </c>
      <c r="C78" s="34"/>
      <c r="D78" s="36" t="s">
        <v>126</v>
      </c>
      <c r="E78" s="36"/>
      <c r="F78" s="37">
        <v>622.03</v>
      </c>
      <c r="G78" s="38"/>
    </row>
    <row r="79" spans="1:7" ht="33.75" customHeight="1">
      <c r="A79" s="19">
        <v>21</v>
      </c>
      <c r="B79" s="34" t="s">
        <v>128</v>
      </c>
      <c r="C79" s="34"/>
      <c r="D79" s="36" t="s">
        <v>129</v>
      </c>
      <c r="E79" s="36"/>
      <c r="F79" s="37">
        <v>244.86</v>
      </c>
      <c r="G79" s="38"/>
    </row>
    <row r="80" spans="1:7" ht="34.5" customHeight="1">
      <c r="A80" s="19">
        <v>22</v>
      </c>
      <c r="B80" s="34" t="s">
        <v>128</v>
      </c>
      <c r="C80" s="34"/>
      <c r="D80" s="36" t="s">
        <v>129</v>
      </c>
      <c r="E80" s="36"/>
      <c r="F80" s="37">
        <v>257.75</v>
      </c>
      <c r="G80" s="38"/>
    </row>
    <row r="81" spans="1:7" ht="34.5" customHeight="1">
      <c r="A81" s="20">
        <v>23</v>
      </c>
      <c r="B81" s="34" t="s">
        <v>130</v>
      </c>
      <c r="C81" s="34"/>
      <c r="D81" s="36" t="s">
        <v>129</v>
      </c>
      <c r="E81" s="36"/>
      <c r="F81" s="37">
        <v>605.49</v>
      </c>
      <c r="G81" s="38"/>
    </row>
    <row r="82" spans="1:7" ht="34.5" customHeight="1">
      <c r="A82" s="21">
        <v>24</v>
      </c>
      <c r="B82" s="34" t="s">
        <v>131</v>
      </c>
      <c r="C82" s="34"/>
      <c r="D82" s="36" t="s">
        <v>132</v>
      </c>
      <c r="E82" s="36"/>
      <c r="F82" s="37">
        <v>2673</v>
      </c>
      <c r="G82" s="38"/>
    </row>
    <row r="83" spans="1:7" ht="34.5" customHeight="1">
      <c r="A83" s="22">
        <v>25</v>
      </c>
      <c r="B83" s="34" t="s">
        <v>133</v>
      </c>
      <c r="C83" s="34"/>
      <c r="D83" s="36" t="s">
        <v>132</v>
      </c>
      <c r="E83" s="36"/>
      <c r="F83" s="37">
        <v>1739.63</v>
      </c>
      <c r="G83" s="38"/>
    </row>
    <row r="84" spans="1:7" ht="51" customHeight="1">
      <c r="A84" s="22">
        <v>26</v>
      </c>
      <c r="B84" s="34" t="s">
        <v>134</v>
      </c>
      <c r="C84" s="34"/>
      <c r="D84" s="36" t="s">
        <v>132</v>
      </c>
      <c r="E84" s="36"/>
      <c r="F84" s="37">
        <v>39.07</v>
      </c>
      <c r="G84" s="38"/>
    </row>
    <row r="85" spans="1:7" ht="51.75" customHeight="1">
      <c r="A85" s="22">
        <v>27</v>
      </c>
      <c r="B85" s="34" t="s">
        <v>136</v>
      </c>
      <c r="C85" s="34"/>
      <c r="D85" s="36" t="s">
        <v>132</v>
      </c>
      <c r="E85" s="36"/>
      <c r="F85" s="37">
        <v>1137.05</v>
      </c>
      <c r="G85" s="38"/>
    </row>
    <row r="86" spans="1:7" ht="34.5" customHeight="1">
      <c r="A86" s="22">
        <v>28</v>
      </c>
      <c r="B86" s="34" t="s">
        <v>135</v>
      </c>
      <c r="C86" s="34"/>
      <c r="D86" s="36" t="s">
        <v>132</v>
      </c>
      <c r="E86" s="36"/>
      <c r="F86" s="37">
        <v>1686.97</v>
      </c>
      <c r="G86" s="38"/>
    </row>
    <row r="87" spans="1:7" ht="34.5" customHeight="1">
      <c r="A87" s="23">
        <v>29</v>
      </c>
      <c r="B87" s="34" t="s">
        <v>137</v>
      </c>
      <c r="C87" s="34"/>
      <c r="D87" s="36" t="s">
        <v>138</v>
      </c>
      <c r="E87" s="36"/>
      <c r="F87" s="37">
        <v>493.47</v>
      </c>
      <c r="G87" s="38"/>
    </row>
    <row r="88" spans="1:7" ht="34.5" customHeight="1">
      <c r="A88" s="24">
        <v>30</v>
      </c>
      <c r="B88" s="34" t="s">
        <v>140</v>
      </c>
      <c r="C88" s="34"/>
      <c r="D88" s="36" t="s">
        <v>139</v>
      </c>
      <c r="E88" s="36"/>
      <c r="F88" s="37">
        <v>896.99</v>
      </c>
      <c r="G88" s="38"/>
    </row>
    <row r="89" spans="1:7" ht="34.5" customHeight="1">
      <c r="A89" s="24">
        <v>31</v>
      </c>
      <c r="B89" s="34" t="s">
        <v>143</v>
      </c>
      <c r="C89" s="34"/>
      <c r="D89" s="36" t="s">
        <v>139</v>
      </c>
      <c r="E89" s="36"/>
      <c r="F89" s="37">
        <v>448.49</v>
      </c>
      <c r="G89" s="38"/>
    </row>
    <row r="90" spans="1:7" ht="48" customHeight="1">
      <c r="A90" s="8"/>
      <c r="B90" s="30" t="s">
        <v>65</v>
      </c>
      <c r="C90" s="31"/>
      <c r="D90" s="32"/>
      <c r="E90" s="33"/>
      <c r="F90" s="35">
        <f>SUM(F59:G89)</f>
        <v>71785.940000000017</v>
      </c>
      <c r="G90" s="33"/>
    </row>
    <row r="92" spans="1:7">
      <c r="A92" s="1" t="s">
        <v>24</v>
      </c>
      <c r="D92" s="6">
        <f>3.94*H4*C6</f>
        <v>84076.132800000007</v>
      </c>
      <c r="E92" s="1" t="s">
        <v>25</v>
      </c>
    </row>
    <row r="93" spans="1:7">
      <c r="A93" s="1" t="s">
        <v>26</v>
      </c>
      <c r="D93" s="6">
        <f>149757.06*5.3%+(H4-7)*D7*1.25</f>
        <v>19051.249179999999</v>
      </c>
      <c r="E93" s="1" t="s">
        <v>25</v>
      </c>
    </row>
    <row r="95" spans="1:7">
      <c r="A95" s="1" t="s">
        <v>38</v>
      </c>
    </row>
    <row r="96" spans="1:7">
      <c r="A96" s="1" t="s">
        <v>146</v>
      </c>
    </row>
    <row r="97" spans="1:7">
      <c r="B97" s="1" t="s">
        <v>37</v>
      </c>
      <c r="F97" s="6">
        <v>266442.49</v>
      </c>
      <c r="G97" s="1" t="s">
        <v>25</v>
      </c>
    </row>
    <row r="99" spans="1:7">
      <c r="A99" s="1" t="s">
        <v>147</v>
      </c>
    </row>
    <row r="100" spans="1:7">
      <c r="B100" s="1" t="s">
        <v>36</v>
      </c>
      <c r="F100" s="6">
        <f>F54+F90+D92</f>
        <v>257863.06640000001</v>
      </c>
      <c r="G100" s="1" t="s">
        <v>25</v>
      </c>
    </row>
    <row r="101" spans="1:7">
      <c r="F101" s="6"/>
    </row>
    <row r="102" spans="1:7">
      <c r="A102" s="1" t="s">
        <v>150</v>
      </c>
      <c r="F102" s="6"/>
    </row>
    <row r="103" spans="1:7">
      <c r="B103" s="1" t="s">
        <v>151</v>
      </c>
      <c r="F103" s="6">
        <v>125085.81</v>
      </c>
      <c r="G103" s="1" t="s">
        <v>25</v>
      </c>
    </row>
    <row r="104" spans="1:7" ht="30" customHeight="1">
      <c r="A104" s="1" t="s">
        <v>27</v>
      </c>
    </row>
    <row r="105" spans="1:7" ht="32.25" customHeight="1"/>
    <row r="106" spans="1:7" ht="28.5" customHeight="1">
      <c r="A106" s="7" t="s">
        <v>28</v>
      </c>
      <c r="B106" s="39" t="s">
        <v>29</v>
      </c>
      <c r="C106" s="39"/>
      <c r="D106" s="7" t="s">
        <v>30</v>
      </c>
      <c r="E106" s="39" t="s">
        <v>31</v>
      </c>
      <c r="F106" s="39"/>
      <c r="G106" s="7" t="s">
        <v>32</v>
      </c>
    </row>
    <row r="107" spans="1:7" ht="33.75" customHeight="1">
      <c r="A107" s="28" t="s">
        <v>33</v>
      </c>
      <c r="B107" s="29" t="s">
        <v>51</v>
      </c>
      <c r="C107" s="29"/>
      <c r="D107" s="9">
        <v>9</v>
      </c>
      <c r="E107" s="29" t="s">
        <v>53</v>
      </c>
      <c r="F107" s="29"/>
      <c r="G107" s="25">
        <v>9</v>
      </c>
    </row>
    <row r="108" spans="1:7" ht="43.5" customHeight="1">
      <c r="A108" s="28"/>
      <c r="B108" s="29" t="s">
        <v>39</v>
      </c>
      <c r="C108" s="29"/>
      <c r="D108" s="9">
        <v>5</v>
      </c>
      <c r="E108" s="29" t="s">
        <v>53</v>
      </c>
      <c r="F108" s="29"/>
      <c r="G108" s="25">
        <v>5</v>
      </c>
    </row>
    <row r="109" spans="1:7" ht="69" customHeight="1">
      <c r="A109" s="28"/>
      <c r="B109" s="29" t="s">
        <v>40</v>
      </c>
      <c r="C109" s="29"/>
      <c r="D109" s="9">
        <v>3</v>
      </c>
      <c r="E109" s="29" t="s">
        <v>53</v>
      </c>
      <c r="F109" s="29"/>
      <c r="G109" s="25">
        <v>3</v>
      </c>
    </row>
    <row r="110" spans="1:7" ht="37.5" customHeight="1">
      <c r="A110" s="9" t="s">
        <v>41</v>
      </c>
      <c r="B110" s="29" t="s">
        <v>42</v>
      </c>
      <c r="C110" s="29"/>
      <c r="D110" s="9"/>
      <c r="E110" s="29" t="s">
        <v>54</v>
      </c>
      <c r="F110" s="29"/>
      <c r="G110" s="25"/>
    </row>
    <row r="111" spans="1:7" ht="60" customHeight="1">
      <c r="A111" s="28" t="s">
        <v>43</v>
      </c>
      <c r="B111" s="29" t="s">
        <v>52</v>
      </c>
      <c r="C111" s="29"/>
      <c r="D111" s="9">
        <v>2</v>
      </c>
      <c r="E111" s="29" t="s">
        <v>55</v>
      </c>
      <c r="F111" s="29"/>
      <c r="G111" s="25">
        <v>2</v>
      </c>
    </row>
    <row r="112" spans="1:7" ht="33" customHeight="1">
      <c r="A112" s="28"/>
      <c r="B112" s="29" t="s">
        <v>44</v>
      </c>
      <c r="C112" s="29"/>
      <c r="D112" s="9">
        <v>1</v>
      </c>
      <c r="E112" s="29" t="s">
        <v>56</v>
      </c>
      <c r="F112" s="29"/>
      <c r="G112" s="25">
        <v>1</v>
      </c>
    </row>
    <row r="113" spans="1:7" ht="42.75" customHeight="1">
      <c r="A113" s="28"/>
      <c r="B113" s="29" t="s">
        <v>48</v>
      </c>
      <c r="C113" s="29"/>
      <c r="D113" s="9">
        <v>3</v>
      </c>
      <c r="E113" s="29" t="s">
        <v>57</v>
      </c>
      <c r="F113" s="29"/>
      <c r="G113" s="25">
        <v>3</v>
      </c>
    </row>
    <row r="114" spans="1:7" ht="36" customHeight="1">
      <c r="A114" s="28"/>
      <c r="B114" s="29" t="s">
        <v>49</v>
      </c>
      <c r="C114" s="29"/>
      <c r="D114" s="9">
        <v>1</v>
      </c>
      <c r="E114" s="29" t="s">
        <v>58</v>
      </c>
      <c r="F114" s="29"/>
      <c r="G114" s="25">
        <v>1</v>
      </c>
    </row>
    <row r="115" spans="1:7" ht="33" customHeight="1">
      <c r="A115" s="28"/>
      <c r="B115" s="29" t="s">
        <v>50</v>
      </c>
      <c r="C115" s="29"/>
      <c r="D115" s="9">
        <v>1</v>
      </c>
      <c r="E115" s="29" t="s">
        <v>59</v>
      </c>
      <c r="F115" s="29"/>
      <c r="G115" s="25">
        <v>1</v>
      </c>
    </row>
    <row r="116" spans="1:7">
      <c r="A116" s="28"/>
      <c r="B116" s="29" t="s">
        <v>45</v>
      </c>
      <c r="C116" s="29"/>
      <c r="D116" s="9"/>
      <c r="E116" s="29" t="s">
        <v>60</v>
      </c>
      <c r="F116" s="29"/>
      <c r="G116" s="25"/>
    </row>
    <row r="117" spans="1:7" ht="33" customHeight="1">
      <c r="A117" s="28"/>
      <c r="B117" s="29" t="s">
        <v>46</v>
      </c>
      <c r="C117" s="29"/>
      <c r="D117" s="9">
        <v>1</v>
      </c>
      <c r="E117" s="29" t="s">
        <v>55</v>
      </c>
      <c r="F117" s="29"/>
      <c r="G117" s="25">
        <v>1</v>
      </c>
    </row>
    <row r="118" spans="1:7">
      <c r="A118" s="28"/>
      <c r="B118" s="29" t="s">
        <v>47</v>
      </c>
      <c r="C118" s="29"/>
      <c r="D118" s="9">
        <v>7</v>
      </c>
      <c r="E118" s="29"/>
      <c r="F118" s="29"/>
      <c r="G118" s="25">
        <v>7</v>
      </c>
    </row>
    <row r="121" spans="1:7">
      <c r="A121" s="1" t="s">
        <v>152</v>
      </c>
      <c r="F121" s="1" t="s">
        <v>61</v>
      </c>
    </row>
    <row r="123" spans="1:7">
      <c r="A123" s="1" t="s">
        <v>64</v>
      </c>
      <c r="F12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7">
    <mergeCell ref="B88:C88"/>
    <mergeCell ref="D88:E88"/>
    <mergeCell ref="F88:G88"/>
    <mergeCell ref="B89:C89"/>
    <mergeCell ref="D89:E89"/>
    <mergeCell ref="F89:G89"/>
    <mergeCell ref="B87:C87"/>
    <mergeCell ref="D87:E87"/>
    <mergeCell ref="F87:G87"/>
    <mergeCell ref="B86:C86"/>
    <mergeCell ref="D86:E86"/>
    <mergeCell ref="F86:G86"/>
    <mergeCell ref="D64:E64"/>
    <mergeCell ref="B58:C58"/>
    <mergeCell ref="D58:E58"/>
    <mergeCell ref="F58:G58"/>
    <mergeCell ref="B60:C60"/>
    <mergeCell ref="B61:C61"/>
    <mergeCell ref="B62:C62"/>
    <mergeCell ref="D70:E70"/>
    <mergeCell ref="D71:E71"/>
    <mergeCell ref="F65:G65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A41:A42"/>
    <mergeCell ref="F41:F42"/>
    <mergeCell ref="G41:G42"/>
    <mergeCell ref="G35:G36"/>
    <mergeCell ref="A37:A38"/>
    <mergeCell ref="F37:F38"/>
    <mergeCell ref="G37:G38"/>
    <mergeCell ref="B53:C53"/>
    <mergeCell ref="D53:E53"/>
    <mergeCell ref="F53:G53"/>
    <mergeCell ref="D60:E60"/>
    <mergeCell ref="D61:E61"/>
    <mergeCell ref="D62:E62"/>
    <mergeCell ref="F60:G60"/>
    <mergeCell ref="F61:G61"/>
    <mergeCell ref="F62:G62"/>
    <mergeCell ref="B54:C54"/>
    <mergeCell ref="D54:E54"/>
    <mergeCell ref="F54:G54"/>
    <mergeCell ref="B59:C59"/>
    <mergeCell ref="D59:E59"/>
    <mergeCell ref="F59:G59"/>
    <mergeCell ref="E17:F17"/>
    <mergeCell ref="A18:D18"/>
    <mergeCell ref="E18:F18"/>
    <mergeCell ref="A19:D19"/>
    <mergeCell ref="E19:F19"/>
    <mergeCell ref="A35:A36"/>
    <mergeCell ref="F35:F36"/>
    <mergeCell ref="B52:C52"/>
    <mergeCell ref="D52:E52"/>
    <mergeCell ref="F52:G52"/>
    <mergeCell ref="A39:A40"/>
    <mergeCell ref="F39:F40"/>
    <mergeCell ref="G39:G40"/>
    <mergeCell ref="A22:B22"/>
    <mergeCell ref="C22:D22"/>
    <mergeCell ref="E22:F22"/>
    <mergeCell ref="C23:D23"/>
    <mergeCell ref="E23:F23"/>
    <mergeCell ref="C24:D24"/>
    <mergeCell ref="E24:F24"/>
    <mergeCell ref="B108:C108"/>
    <mergeCell ref="E108:F108"/>
    <mergeCell ref="D65:E65"/>
    <mergeCell ref="D66:E66"/>
    <mergeCell ref="D67:E67"/>
    <mergeCell ref="D68:E68"/>
    <mergeCell ref="D69:E69"/>
    <mergeCell ref="B70:C70"/>
    <mergeCell ref="B71:C71"/>
    <mergeCell ref="B72:C72"/>
    <mergeCell ref="B73:C73"/>
    <mergeCell ref="F66:G66"/>
    <mergeCell ref="F67:G67"/>
    <mergeCell ref="F68:G68"/>
    <mergeCell ref="F69:G69"/>
    <mergeCell ref="B69:C69"/>
    <mergeCell ref="F74:G74"/>
    <mergeCell ref="F75:G75"/>
    <mergeCell ref="F76:G76"/>
    <mergeCell ref="F77:G77"/>
    <mergeCell ref="F78:G78"/>
    <mergeCell ref="F79:G79"/>
    <mergeCell ref="F80:G80"/>
    <mergeCell ref="D80:E80"/>
    <mergeCell ref="B106:C106"/>
    <mergeCell ref="E106:F106"/>
    <mergeCell ref="B74:C74"/>
    <mergeCell ref="B63:C63"/>
    <mergeCell ref="B64:C64"/>
    <mergeCell ref="B65:C65"/>
    <mergeCell ref="B66:C66"/>
    <mergeCell ref="B67:C67"/>
    <mergeCell ref="B68:C68"/>
    <mergeCell ref="D72:E72"/>
    <mergeCell ref="D73:E73"/>
    <mergeCell ref="D74:E74"/>
    <mergeCell ref="D75:E75"/>
    <mergeCell ref="D76:E76"/>
    <mergeCell ref="D77:E77"/>
    <mergeCell ref="D78:E78"/>
    <mergeCell ref="D79:E79"/>
    <mergeCell ref="F70:G70"/>
    <mergeCell ref="F71:G71"/>
    <mergeCell ref="F72:G72"/>
    <mergeCell ref="F73:G73"/>
    <mergeCell ref="F63:G63"/>
    <mergeCell ref="F64:G64"/>
    <mergeCell ref="D63:E63"/>
    <mergeCell ref="B90:C90"/>
    <mergeCell ref="D90:E90"/>
    <mergeCell ref="B80:C80"/>
    <mergeCell ref="B75:C75"/>
    <mergeCell ref="B76:C76"/>
    <mergeCell ref="B77:C77"/>
    <mergeCell ref="B78:C78"/>
    <mergeCell ref="B79:C79"/>
    <mergeCell ref="F90:G90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A107:A109"/>
    <mergeCell ref="B107:C107"/>
    <mergeCell ref="B110:C110"/>
    <mergeCell ref="E110:F110"/>
    <mergeCell ref="A111:A118"/>
    <mergeCell ref="B111:C111"/>
    <mergeCell ref="E111:F111"/>
    <mergeCell ref="B112:C112"/>
    <mergeCell ref="E112:F112"/>
    <mergeCell ref="B113:C113"/>
    <mergeCell ref="E113:F113"/>
    <mergeCell ref="B117:C117"/>
    <mergeCell ref="E117:F117"/>
    <mergeCell ref="B118:C118"/>
    <mergeCell ref="E118:F118"/>
    <mergeCell ref="B114:C114"/>
    <mergeCell ref="E114:F114"/>
    <mergeCell ref="B115:C115"/>
    <mergeCell ref="E115:F115"/>
    <mergeCell ref="B116:C116"/>
    <mergeCell ref="E116:F116"/>
    <mergeCell ref="B109:C109"/>
    <mergeCell ref="E109:F109"/>
    <mergeCell ref="E107:F107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2016-03-09T12:59:25Z</dcterms:modified>
</cp:coreProperties>
</file>