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3" i="11"/>
  <c r="G41"/>
  <c r="G39"/>
  <c r="G37"/>
  <c r="G35"/>
  <c r="D67"/>
  <c r="F53"/>
  <c r="F51"/>
  <c r="D68"/>
  <c r="F65"/>
  <c r="E43"/>
  <c r="D43"/>
  <c r="B42"/>
  <c r="B41"/>
  <c r="B40"/>
  <c r="B39"/>
  <c r="B38"/>
  <c r="B37"/>
  <c r="B36"/>
  <c r="B35"/>
  <c r="C6"/>
  <c r="G43" l="1"/>
  <c r="F50"/>
  <c r="F49"/>
  <c r="F52"/>
  <c r="F54" l="1"/>
  <c r="F75" s="1"/>
</calcChain>
</file>

<file path=xl/sharedStrings.xml><?xml version="1.0" encoding="utf-8"?>
<sst xmlns="http://schemas.openxmlformats.org/spreadsheetml/2006/main" count="141" uniqueCount="122">
  <si>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</si>
  <si>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</si>
  <si>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</si>
  <si>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</si>
  <si>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</si>
  <si>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</si>
  <si>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</si>
  <si>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</si>
  <si>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</si>
  <si>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</si>
  <si>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</si>
  <si>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</si>
  <si>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</si>
  <si>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</si>
  <si>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</si>
  <si>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</si>
  <si>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</si>
  <si>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</si>
  <si>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</si>
  <si>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</si>
  <si>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</si>
  <si>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</si>
  <si>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</si>
  <si>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</si>
  <si>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</si>
  <si>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</si>
  <si>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</si>
  <si>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</si>
  <si>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</si>
  <si>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</si>
  <si>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</si>
  <si>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</si>
  <si>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</si>
  <si>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</si>
  <si>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</si>
  <si>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</si>
  <si>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</si>
  <si>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</si>
  <si>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</si>
  <si>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</si>
  <si>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</si>
  <si>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</si>
  <si>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</si>
  <si>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</si>
  <si>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</si>
  <si>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</si>
  <si>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</si>
  <si>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</si>
  <si>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</si>
  <si>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</si>
  <si>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</si>
  <si>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</si>
  <si>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</si>
  <si>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</si>
  <si>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</si>
  <si>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</si>
  <si>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</si>
  <si>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</si>
  <si>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</si>
  <si>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</si>
  <si>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</si>
  <si>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</si>
  <si>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</si>
  <si>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</si>
  <si>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</si>
  <si>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</si>
  <si>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26 по улице Набережная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</si>
  <si>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</si>
  <si>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</si>
  <si>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</si>
  <si>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</si>
  <si>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</si>
  <si>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</si>
  <si>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</si>
  <si>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</si>
  <si>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</si>
  <si>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</si>
  <si>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</si>
  <si>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</si>
  <si>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</si>
  <si>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</si>
  <si>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</si>
  <si>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</si>
  <si>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</si>
  <si>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</si>
  <si>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</si>
  <si>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</si>
  <si>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</si>
  <si>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</si>
  <si>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</si>
  <si>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01.08.2013г.</t>
  </si>
  <si>
    <t>80 от 03.03.2009г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</si>
  <si>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</si>
  <si>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</si>
  <si>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</si>
  <si>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</si>
  <si>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</si>
  <si>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</si>
  <si>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</si>
  <si>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</si>
  <si>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Установка замка</t>
  </si>
  <si>
    <t>Март</t>
  </si>
  <si>
    <t>Замена участка лежака отопления на чердаке</t>
  </si>
  <si>
    <t>Апрель</t>
  </si>
  <si>
    <t>Заполнение системы отопления</t>
  </si>
  <si>
    <t>Сентябрь</t>
  </si>
  <si>
    <t>Ремонт дымовых труб</t>
  </si>
  <si>
    <t>Октябрь</t>
  </si>
  <si>
    <t>Заполнение системы отопления, наладка циркуляции</t>
  </si>
  <si>
    <t>Смена запорного устройства выхода на чердак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</si>
  <si>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</si>
  <si>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</si>
  <si>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</si>
  <si>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</si>
  <si>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</si>
  <si>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</si>
  <si>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</si>
  <si>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</si>
  <si>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</si>
  <si>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</si>
  <si>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хозяйстов"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</si>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</sst>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topLeftCell="A31" workbookViewId="0">
      <selection activeCell="G41" sqref="G41:G4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5" t="s">
        <v>0</v>
      </c>
      <c r="B1" s="25"/>
      <c r="C1" s="25"/>
      <c r="D1" s="25"/>
      <c r="E1" s="25"/>
      <c r="F1" s="25"/>
      <c r="G1" s="25"/>
    </row>
    <row r="2" spans="1:8">
      <c r="A2" s="25" t="s">
        <v>5</v>
      </c>
      <c r="B2" s="25"/>
      <c r="C2" s="25"/>
      <c r="D2" s="25"/>
      <c r="E2" s="25"/>
      <c r="F2" s="25"/>
      <c r="G2" s="25"/>
    </row>
    <row r="3" spans="1:8">
      <c r="A3" s="25" t="s">
        <v>66</v>
      </c>
      <c r="B3" s="25"/>
      <c r="C3" s="25"/>
      <c r="D3" s="25"/>
      <c r="E3" s="25"/>
      <c r="F3" s="25"/>
      <c r="G3" s="25"/>
    </row>
    <row r="4" spans="1:8">
      <c r="A4" s="25" t="s">
        <v>99</v>
      </c>
      <c r="B4" s="25"/>
      <c r="C4" s="25"/>
      <c r="D4" s="25"/>
      <c r="E4" s="25"/>
      <c r="F4" s="25"/>
      <c r="G4" s="25"/>
      <c r="H4" s="11">
        <v>12</v>
      </c>
    </row>
    <row r="5" spans="1:8" ht="11.25" customHeight="1"/>
    <row r="6" spans="1:8">
      <c r="A6" s="1" t="s">
        <v>6</v>
      </c>
      <c r="C6" s="3">
        <f>D7+D8</f>
        <v>822.5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822.5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2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13</v>
      </c>
    </row>
    <row r="12" spans="1:8">
      <c r="A12" s="1" t="s">
        <v>73</v>
      </c>
      <c r="E12" s="1">
        <v>159.19999999999999</v>
      </c>
      <c r="F12" s="1" t="s">
        <v>2</v>
      </c>
    </row>
    <row r="13" spans="1:8">
      <c r="A13" s="1" t="s">
        <v>74</v>
      </c>
      <c r="B13" s="1">
        <v>1074.9000000000001</v>
      </c>
      <c r="C13" s="1" t="s">
        <v>2</v>
      </c>
    </row>
    <row r="14" spans="1:8">
      <c r="A14" s="1" t="s">
        <v>75</v>
      </c>
      <c r="D14" s="1">
        <v>300</v>
      </c>
      <c r="E14" s="1" t="s">
        <v>2</v>
      </c>
    </row>
    <row r="16" spans="1:8">
      <c r="A16" s="1" t="s">
        <v>76</v>
      </c>
    </row>
    <row r="17" spans="1:6">
      <c r="A17" s="26" t="s">
        <v>77</v>
      </c>
      <c r="B17" s="26"/>
      <c r="C17" s="26"/>
      <c r="D17" s="26"/>
      <c r="E17" s="26" t="s">
        <v>78</v>
      </c>
      <c r="F17" s="26"/>
    </row>
    <row r="18" spans="1:6">
      <c r="A18" s="27" t="s">
        <v>79</v>
      </c>
      <c r="B18" s="27"/>
      <c r="C18" s="27"/>
      <c r="D18" s="27"/>
      <c r="E18" s="26" t="s">
        <v>92</v>
      </c>
      <c r="F18" s="26"/>
    </row>
    <row r="19" spans="1:6">
      <c r="A19" s="27" t="s">
        <v>80</v>
      </c>
      <c r="B19" s="27"/>
      <c r="C19" s="27"/>
      <c r="D19" s="27"/>
      <c r="E19" s="26" t="s">
        <v>90</v>
      </c>
      <c r="F19" s="26"/>
    </row>
    <row r="21" spans="1:6">
      <c r="A21" s="1" t="s">
        <v>81</v>
      </c>
    </row>
    <row r="22" spans="1:6" ht="31.5" customHeight="1">
      <c r="A22" s="30" t="s">
        <v>82</v>
      </c>
      <c r="B22" s="30"/>
      <c r="C22" s="30" t="s">
        <v>83</v>
      </c>
      <c r="D22" s="30"/>
      <c r="E22" s="30" t="s">
        <v>84</v>
      </c>
      <c r="F22" s="30"/>
    </row>
    <row r="23" spans="1:6">
      <c r="A23" s="13" t="s">
        <v>85</v>
      </c>
      <c r="B23" s="13"/>
      <c r="C23" s="26">
        <v>13</v>
      </c>
      <c r="D23" s="26"/>
      <c r="E23" s="26">
        <v>13</v>
      </c>
      <c r="F23" s="26"/>
    </row>
    <row r="24" spans="1:6">
      <c r="A24" s="13" t="s">
        <v>86</v>
      </c>
      <c r="B24" s="13"/>
      <c r="C24" s="26">
        <v>8</v>
      </c>
      <c r="D24" s="26"/>
      <c r="E24" s="26">
        <v>9</v>
      </c>
      <c r="F24" s="26"/>
    </row>
    <row r="26" spans="1:6">
      <c r="A26" s="1" t="s">
        <v>87</v>
      </c>
      <c r="C26" s="1" t="s">
        <v>91</v>
      </c>
    </row>
    <row r="28" spans="1:6">
      <c r="A28" s="1" t="s">
        <v>88</v>
      </c>
    </row>
    <row r="29" spans="1:6">
      <c r="B29" s="1" t="s">
        <v>111</v>
      </c>
      <c r="D29" s="1">
        <v>12.08</v>
      </c>
      <c r="E29" s="1" t="s">
        <v>89</v>
      </c>
    </row>
    <row r="30" spans="1:6">
      <c r="B30" s="1" t="s">
        <v>96</v>
      </c>
      <c r="D30" s="1">
        <v>2.95</v>
      </c>
      <c r="E30" s="1" t="s">
        <v>89</v>
      </c>
    </row>
    <row r="31" spans="1:6">
      <c r="B31" s="1" t="s">
        <v>112</v>
      </c>
      <c r="D31" s="1">
        <v>13.12</v>
      </c>
      <c r="E31" s="1" t="s">
        <v>89</v>
      </c>
    </row>
    <row r="32" spans="1:6">
      <c r="B32" s="1" t="s">
        <v>96</v>
      </c>
      <c r="D32" s="1">
        <v>3.04</v>
      </c>
      <c r="E32" s="1" t="s">
        <v>89</v>
      </c>
    </row>
    <row r="33" spans="1:10" ht="24.75" customHeight="1">
      <c r="A33" s="1" t="s">
        <v>1</v>
      </c>
    </row>
    <row r="34" spans="1:10" ht="98.25" customHeight="1">
      <c r="A34" s="14" t="s">
        <v>3</v>
      </c>
      <c r="B34" s="19" t="s">
        <v>113</v>
      </c>
      <c r="C34" s="19" t="s">
        <v>114</v>
      </c>
      <c r="D34" s="14" t="s">
        <v>93</v>
      </c>
      <c r="E34" s="15" t="s">
        <v>4</v>
      </c>
      <c r="F34" s="20" t="s">
        <v>117</v>
      </c>
      <c r="G34" s="20" t="s">
        <v>118</v>
      </c>
      <c r="H34" s="2"/>
      <c r="I34" s="2"/>
      <c r="J34" s="2"/>
    </row>
    <row r="35" spans="1:10">
      <c r="A35" s="31" t="s">
        <v>34</v>
      </c>
      <c r="B35" s="5">
        <f>D35/C35</f>
        <v>10363.00325732899</v>
      </c>
      <c r="C35" s="6">
        <v>3.07</v>
      </c>
      <c r="D35" s="6">
        <v>31814.42</v>
      </c>
      <c r="E35" s="6"/>
      <c r="F35" s="33">
        <v>57115.02</v>
      </c>
      <c r="G35" s="34">
        <f>D35+D36+E35+E36-F35</f>
        <v>7576.2900000000009</v>
      </c>
    </row>
    <row r="36" spans="1:10">
      <c r="A36" s="32"/>
      <c r="B36" s="5">
        <f>D36/C36</f>
        <v>9813.9970149253732</v>
      </c>
      <c r="C36" s="6">
        <v>3.35</v>
      </c>
      <c r="D36" s="6">
        <v>32876.89</v>
      </c>
      <c r="E36" s="6"/>
      <c r="F36" s="33"/>
      <c r="G36" s="35"/>
    </row>
    <row r="37" spans="1:10">
      <c r="A37" s="31" t="s">
        <v>35</v>
      </c>
      <c r="B37" s="5">
        <f t="shared" ref="B37:B42" si="0">D37/C37</f>
        <v>50.812047612407618</v>
      </c>
      <c r="C37" s="6">
        <v>1577.74</v>
      </c>
      <c r="D37" s="6">
        <v>80168.2</v>
      </c>
      <c r="E37" s="6">
        <v>2489.88</v>
      </c>
      <c r="F37" s="33">
        <v>124602.94</v>
      </c>
      <c r="G37" s="34">
        <f t="shared" ref="G37" si="1">D37+D38+E37+E38-F37</f>
        <v>14756.669999999984</v>
      </c>
    </row>
    <row r="38" spans="1:10">
      <c r="A38" s="32"/>
      <c r="B38" s="5">
        <f t="shared" si="0"/>
        <v>32.289613503186168</v>
      </c>
      <c r="C38" s="6">
        <v>1756.03</v>
      </c>
      <c r="D38" s="6">
        <v>56701.53</v>
      </c>
      <c r="E38" s="6"/>
      <c r="F38" s="33"/>
      <c r="G38" s="35"/>
    </row>
    <row r="39" spans="1:10" ht="16.5" customHeight="1">
      <c r="A39" s="31" t="s">
        <v>94</v>
      </c>
      <c r="B39" s="5">
        <f t="shared" si="0"/>
        <v>622.34662824207487</v>
      </c>
      <c r="C39" s="6">
        <v>17.350000000000001</v>
      </c>
      <c r="D39" s="6">
        <v>10797.714</v>
      </c>
      <c r="E39" s="6"/>
      <c r="F39" s="33">
        <v>23007.78</v>
      </c>
      <c r="G39" s="34">
        <f t="shared" ref="G39" si="2">D39+D40+E39+E40-F39</f>
        <v>1645.3340000000026</v>
      </c>
    </row>
    <row r="40" spans="1:10">
      <c r="A40" s="32"/>
      <c r="B40" s="5">
        <f t="shared" si="0"/>
        <v>719.01401141670988</v>
      </c>
      <c r="C40" s="6">
        <v>19.27</v>
      </c>
      <c r="D40" s="6">
        <v>13855.4</v>
      </c>
      <c r="E40" s="6"/>
      <c r="F40" s="33"/>
      <c r="G40" s="35"/>
    </row>
    <row r="41" spans="1:10" ht="16.5" customHeight="1">
      <c r="A41" s="31" t="s">
        <v>95</v>
      </c>
      <c r="B41" s="5">
        <f t="shared" si="0"/>
        <v>622.34782608695662</v>
      </c>
      <c r="C41" s="6">
        <v>26.68</v>
      </c>
      <c r="D41" s="6">
        <v>16604.240000000002</v>
      </c>
      <c r="E41" s="6"/>
      <c r="F41" s="33">
        <v>33214.550000000003</v>
      </c>
      <c r="G41" s="34">
        <f t="shared" ref="G41" si="3">D41+D42+E41+E42-F41</f>
        <v>1939.1999999999971</v>
      </c>
    </row>
    <row r="42" spans="1:10">
      <c r="A42" s="32"/>
      <c r="B42" s="5">
        <f t="shared" si="0"/>
        <v>654.53458009880023</v>
      </c>
      <c r="C42" s="6">
        <v>28.34</v>
      </c>
      <c r="D42" s="6">
        <v>18549.509999999998</v>
      </c>
      <c r="E42" s="6"/>
      <c r="F42" s="33"/>
      <c r="G42" s="35"/>
    </row>
    <row r="43" spans="1:10">
      <c r="A43" s="4" t="s">
        <v>63</v>
      </c>
      <c r="B43" s="5"/>
      <c r="C43" s="6"/>
      <c r="D43" s="6">
        <f>SUM(D35:D42)</f>
        <v>261367.90400000001</v>
      </c>
      <c r="E43" s="6">
        <f>SUM(E35:E42)</f>
        <v>2489.88</v>
      </c>
      <c r="F43" s="6">
        <f t="shared" ref="F43:G43" si="4">SUM(F35:F42)</f>
        <v>237940.28999999998</v>
      </c>
      <c r="G43" s="6">
        <f t="shared" si="4"/>
        <v>25917.493999999984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8" t="s">
        <v>9</v>
      </c>
      <c r="C48" s="29"/>
      <c r="D48" s="28" t="s">
        <v>10</v>
      </c>
      <c r="E48" s="29"/>
      <c r="F48" s="28" t="s">
        <v>11</v>
      </c>
      <c r="G48" s="29"/>
    </row>
    <row r="49" spans="1:7" ht="40.5" customHeight="1">
      <c r="A49" s="9">
        <v>1</v>
      </c>
      <c r="B49" s="36" t="s">
        <v>97</v>
      </c>
      <c r="C49" s="36"/>
      <c r="D49" s="37" t="s">
        <v>12</v>
      </c>
      <c r="E49" s="37"/>
      <c r="F49" s="38">
        <f>0.58*H4*C6</f>
        <v>5724.5999999999995</v>
      </c>
      <c r="G49" s="38"/>
    </row>
    <row r="50" spans="1:7" ht="31.5" customHeight="1">
      <c r="A50" s="9">
        <v>2</v>
      </c>
      <c r="B50" s="36" t="s">
        <v>13</v>
      </c>
      <c r="C50" s="36"/>
      <c r="D50" s="37" t="s">
        <v>12</v>
      </c>
      <c r="E50" s="37"/>
      <c r="F50" s="38">
        <f>1.82*H4*C6</f>
        <v>17963.400000000001</v>
      </c>
      <c r="G50" s="38"/>
    </row>
    <row r="51" spans="1:7">
      <c r="A51" s="12">
        <v>3</v>
      </c>
      <c r="B51" s="36" t="s">
        <v>14</v>
      </c>
      <c r="C51" s="36"/>
      <c r="D51" s="37" t="s">
        <v>15</v>
      </c>
      <c r="E51" s="37"/>
      <c r="F51" s="38">
        <f>0.17*H4*C6</f>
        <v>1677.9</v>
      </c>
      <c r="G51" s="38"/>
    </row>
    <row r="52" spans="1:7" ht="58.5" customHeight="1">
      <c r="A52" s="12">
        <v>4</v>
      </c>
      <c r="B52" s="36" t="s">
        <v>16</v>
      </c>
      <c r="C52" s="36"/>
      <c r="D52" s="28" t="s">
        <v>98</v>
      </c>
      <c r="E52" s="29"/>
      <c r="F52" s="38">
        <f>0.84*H4*C6</f>
        <v>8290.7999999999993</v>
      </c>
      <c r="G52" s="38"/>
    </row>
    <row r="53" spans="1:7" ht="62.25" customHeight="1">
      <c r="A53" s="12">
        <v>5</v>
      </c>
      <c r="B53" s="36" t="s">
        <v>17</v>
      </c>
      <c r="C53" s="36"/>
      <c r="D53" s="37" t="s">
        <v>18</v>
      </c>
      <c r="E53" s="37"/>
      <c r="F53" s="38">
        <f>1.37*H4*C6</f>
        <v>13521.900000000001</v>
      </c>
      <c r="G53" s="38"/>
    </row>
    <row r="54" spans="1:7" ht="31.5" customHeight="1">
      <c r="A54" s="9"/>
      <c r="B54" s="36" t="s">
        <v>19</v>
      </c>
      <c r="C54" s="36"/>
      <c r="D54" s="37"/>
      <c r="E54" s="37"/>
      <c r="F54" s="38">
        <f>SUM(F49:G53)</f>
        <v>47178.6</v>
      </c>
      <c r="G54" s="38"/>
    </row>
    <row r="56" spans="1:7">
      <c r="A56" s="1" t="s">
        <v>20</v>
      </c>
    </row>
    <row r="58" spans="1:7" ht="44.25" customHeight="1">
      <c r="A58" s="9" t="s">
        <v>8</v>
      </c>
      <c r="B58" s="37" t="s">
        <v>21</v>
      </c>
      <c r="C58" s="37"/>
      <c r="D58" s="28" t="s">
        <v>22</v>
      </c>
      <c r="E58" s="29"/>
      <c r="F58" s="28" t="s">
        <v>23</v>
      </c>
      <c r="G58" s="29"/>
    </row>
    <row r="59" spans="1:7">
      <c r="A59" s="9">
        <v>1</v>
      </c>
      <c r="B59" s="21" t="s">
        <v>100</v>
      </c>
      <c r="C59" s="21"/>
      <c r="D59" s="22" t="s">
        <v>101</v>
      </c>
      <c r="E59" s="22"/>
      <c r="F59" s="23">
        <v>453</v>
      </c>
      <c r="G59" s="24"/>
    </row>
    <row r="60" spans="1:7" ht="30.75" customHeight="1">
      <c r="A60" s="9">
        <v>2</v>
      </c>
      <c r="B60" s="21" t="s">
        <v>102</v>
      </c>
      <c r="C60" s="21"/>
      <c r="D60" s="22" t="s">
        <v>103</v>
      </c>
      <c r="E60" s="22"/>
      <c r="F60" s="23">
        <v>3291.48</v>
      </c>
      <c r="G60" s="24"/>
    </row>
    <row r="61" spans="1:7" ht="30.75" customHeight="1">
      <c r="A61" s="16">
        <v>3</v>
      </c>
      <c r="B61" s="21" t="s">
        <v>104</v>
      </c>
      <c r="C61" s="21"/>
      <c r="D61" s="22" t="s">
        <v>105</v>
      </c>
      <c r="E61" s="22"/>
      <c r="F61" s="23">
        <v>244.86</v>
      </c>
      <c r="G61" s="24"/>
    </row>
    <row r="62" spans="1:7">
      <c r="A62" s="16">
        <v>4</v>
      </c>
      <c r="B62" s="21" t="s">
        <v>106</v>
      </c>
      <c r="C62" s="21"/>
      <c r="D62" s="22" t="s">
        <v>107</v>
      </c>
      <c r="E62" s="22"/>
      <c r="F62" s="23">
        <v>8675</v>
      </c>
      <c r="G62" s="24"/>
    </row>
    <row r="63" spans="1:7" ht="53.25" customHeight="1">
      <c r="A63" s="16">
        <v>5</v>
      </c>
      <c r="B63" s="21" t="s">
        <v>108</v>
      </c>
      <c r="C63" s="21"/>
      <c r="D63" s="22" t="s">
        <v>107</v>
      </c>
      <c r="E63" s="22"/>
      <c r="F63" s="23">
        <v>39.07</v>
      </c>
      <c r="G63" s="24"/>
    </row>
    <row r="64" spans="1:7" ht="53.25" customHeight="1">
      <c r="A64" s="17">
        <v>6</v>
      </c>
      <c r="B64" s="21" t="s">
        <v>109</v>
      </c>
      <c r="C64" s="21"/>
      <c r="D64" s="22" t="s">
        <v>110</v>
      </c>
      <c r="E64" s="22"/>
      <c r="F64" s="23">
        <v>554</v>
      </c>
      <c r="G64" s="24"/>
    </row>
    <row r="65" spans="1:7" ht="46.5" customHeight="1">
      <c r="A65" s="9"/>
      <c r="B65" s="42" t="s">
        <v>65</v>
      </c>
      <c r="C65" s="43"/>
      <c r="D65" s="28"/>
      <c r="E65" s="29"/>
      <c r="F65" s="41">
        <f>SUM(F59:G64)</f>
        <v>13257.41</v>
      </c>
      <c r="G65" s="29"/>
    </row>
    <row r="67" spans="1:7">
      <c r="A67" s="1" t="s">
        <v>24</v>
      </c>
      <c r="D67" s="7">
        <f>3.94*H4*C6</f>
        <v>38887.800000000003</v>
      </c>
      <c r="E67" s="1" t="s">
        <v>25</v>
      </c>
    </row>
    <row r="68" spans="1:7">
      <c r="A68" s="1" t="s">
        <v>26</v>
      </c>
      <c r="D68" s="7">
        <f>69550.6*5.3%+(H4-7)*D7*1.25</f>
        <v>8826.8068000000003</v>
      </c>
      <c r="E68" s="1" t="s">
        <v>25</v>
      </c>
    </row>
    <row r="70" spans="1:7">
      <c r="A70" s="1" t="s">
        <v>38</v>
      </c>
    </row>
    <row r="71" spans="1:7">
      <c r="A71" s="1" t="s">
        <v>115</v>
      </c>
    </row>
    <row r="72" spans="1:7">
      <c r="B72" s="1" t="s">
        <v>37</v>
      </c>
      <c r="F72" s="7">
        <v>123506.6</v>
      </c>
      <c r="G72" s="1" t="s">
        <v>25</v>
      </c>
    </row>
    <row r="74" spans="1:7">
      <c r="A74" s="1" t="s">
        <v>116</v>
      </c>
    </row>
    <row r="75" spans="1:7">
      <c r="B75" s="1" t="s">
        <v>36</v>
      </c>
      <c r="F75" s="7">
        <f>F54+F65+D67</f>
        <v>99323.81</v>
      </c>
      <c r="G75" s="1" t="s">
        <v>25</v>
      </c>
    </row>
    <row r="76" spans="1:7">
      <c r="F76" s="7"/>
    </row>
    <row r="77" spans="1:7">
      <c r="A77" s="1" t="s">
        <v>119</v>
      </c>
      <c r="F77" s="7"/>
    </row>
    <row r="78" spans="1:7">
      <c r="B78" s="1" t="s">
        <v>120</v>
      </c>
      <c r="F78" s="7">
        <v>88472.6</v>
      </c>
      <c r="G78" s="1" t="s">
        <v>25</v>
      </c>
    </row>
    <row r="79" spans="1:7" ht="30" customHeight="1">
      <c r="A79" s="1" t="s">
        <v>27</v>
      </c>
    </row>
    <row r="80" spans="1:7" ht="32.25" customHeight="1"/>
    <row r="81" spans="1:7" ht="28.5" customHeight="1">
      <c r="A81" s="8" t="s">
        <v>28</v>
      </c>
      <c r="B81" s="44" t="s">
        <v>29</v>
      </c>
      <c r="C81" s="44"/>
      <c r="D81" s="8" t="s">
        <v>30</v>
      </c>
      <c r="E81" s="44" t="s">
        <v>31</v>
      </c>
      <c r="F81" s="44"/>
      <c r="G81" s="8" t="s">
        <v>32</v>
      </c>
    </row>
    <row r="82" spans="1:7" ht="33.75" customHeight="1">
      <c r="A82" s="39" t="s">
        <v>33</v>
      </c>
      <c r="B82" s="40" t="s">
        <v>51</v>
      </c>
      <c r="C82" s="40"/>
      <c r="D82" s="10">
        <v>2</v>
      </c>
      <c r="E82" s="40" t="s">
        <v>53</v>
      </c>
      <c r="F82" s="40"/>
      <c r="G82" s="18">
        <v>2</v>
      </c>
    </row>
    <row r="83" spans="1:7" ht="43.5" customHeight="1">
      <c r="A83" s="39"/>
      <c r="B83" s="40" t="s">
        <v>39</v>
      </c>
      <c r="C83" s="40"/>
      <c r="D83" s="10">
        <v>2</v>
      </c>
      <c r="E83" s="40" t="s">
        <v>53</v>
      </c>
      <c r="F83" s="40"/>
      <c r="G83" s="18">
        <v>2</v>
      </c>
    </row>
    <row r="84" spans="1:7" ht="69" customHeight="1">
      <c r="A84" s="39"/>
      <c r="B84" s="40" t="s">
        <v>40</v>
      </c>
      <c r="C84" s="40"/>
      <c r="D84" s="10"/>
      <c r="E84" s="40" t="s">
        <v>53</v>
      </c>
      <c r="F84" s="40"/>
      <c r="G84" s="18"/>
    </row>
    <row r="85" spans="1:7" ht="37.5" customHeight="1">
      <c r="A85" s="10" t="s">
        <v>41</v>
      </c>
      <c r="B85" s="40" t="s">
        <v>42</v>
      </c>
      <c r="C85" s="40"/>
      <c r="D85" s="10"/>
      <c r="E85" s="40" t="s">
        <v>54</v>
      </c>
      <c r="F85" s="40"/>
      <c r="G85" s="18"/>
    </row>
    <row r="86" spans="1:7" ht="60" customHeight="1">
      <c r="A86" s="39" t="s">
        <v>43</v>
      </c>
      <c r="B86" s="40" t="s">
        <v>52</v>
      </c>
      <c r="C86" s="40"/>
      <c r="D86" s="10"/>
      <c r="E86" s="40" t="s">
        <v>55</v>
      </c>
      <c r="F86" s="40"/>
      <c r="G86" s="18"/>
    </row>
    <row r="87" spans="1:7" ht="51" customHeight="1">
      <c r="A87" s="39"/>
      <c r="B87" s="40" t="s">
        <v>44</v>
      </c>
      <c r="C87" s="40"/>
      <c r="D87" s="10">
        <v>1</v>
      </c>
      <c r="E87" s="40" t="s">
        <v>56</v>
      </c>
      <c r="F87" s="40"/>
      <c r="G87" s="18">
        <v>1</v>
      </c>
    </row>
    <row r="88" spans="1:7" ht="42.75" customHeight="1">
      <c r="A88" s="39"/>
      <c r="B88" s="40" t="s">
        <v>48</v>
      </c>
      <c r="C88" s="40"/>
      <c r="D88" s="10">
        <v>2</v>
      </c>
      <c r="E88" s="40" t="s">
        <v>57</v>
      </c>
      <c r="F88" s="40"/>
      <c r="G88" s="18">
        <v>2</v>
      </c>
    </row>
    <row r="89" spans="1:7" ht="54.75" customHeight="1">
      <c r="A89" s="39"/>
      <c r="B89" s="40" t="s">
        <v>49</v>
      </c>
      <c r="C89" s="40"/>
      <c r="D89" s="10">
        <v>1</v>
      </c>
      <c r="E89" s="40" t="s">
        <v>58</v>
      </c>
      <c r="F89" s="40"/>
      <c r="G89" s="18">
        <v>1</v>
      </c>
    </row>
    <row r="90" spans="1:7">
      <c r="A90" s="39"/>
      <c r="B90" s="40" t="s">
        <v>50</v>
      </c>
      <c r="C90" s="40"/>
      <c r="D90" s="10"/>
      <c r="E90" s="40" t="s">
        <v>59</v>
      </c>
      <c r="F90" s="40"/>
      <c r="G90" s="18"/>
    </row>
    <row r="91" spans="1:7">
      <c r="A91" s="39"/>
      <c r="B91" s="40" t="s">
        <v>45</v>
      </c>
      <c r="C91" s="40"/>
      <c r="D91" s="10"/>
      <c r="E91" s="40" t="s">
        <v>60</v>
      </c>
      <c r="F91" s="40"/>
      <c r="G91" s="18"/>
    </row>
    <row r="92" spans="1:7" ht="32.25" customHeight="1">
      <c r="A92" s="39"/>
      <c r="B92" s="40" t="s">
        <v>46</v>
      </c>
      <c r="C92" s="40"/>
      <c r="D92" s="10">
        <v>1</v>
      </c>
      <c r="E92" s="40" t="s">
        <v>55</v>
      </c>
      <c r="F92" s="40"/>
      <c r="G92" s="18">
        <v>1</v>
      </c>
    </row>
    <row r="93" spans="1:7">
      <c r="A93" s="39"/>
      <c r="B93" s="40" t="s">
        <v>47</v>
      </c>
      <c r="C93" s="40"/>
      <c r="D93" s="10">
        <v>5</v>
      </c>
      <c r="E93" s="40"/>
      <c r="F93" s="40"/>
      <c r="G93" s="18">
        <v>5</v>
      </c>
    </row>
    <row r="96" spans="1:7">
      <c r="A96" s="1" t="s">
        <v>121</v>
      </c>
      <c r="F96" s="1" t="s">
        <v>61</v>
      </c>
    </row>
    <row r="98" spans="1:6">
      <c r="A98" s="1" t="s">
        <v>64</v>
      </c>
      <c r="F98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02">
    <mergeCell ref="F65:G65"/>
    <mergeCell ref="B65:C65"/>
    <mergeCell ref="D65:E65"/>
    <mergeCell ref="B81:C81"/>
    <mergeCell ref="E81:F81"/>
    <mergeCell ref="B85:C85"/>
    <mergeCell ref="E85:F85"/>
    <mergeCell ref="A82:A84"/>
    <mergeCell ref="B82:C82"/>
    <mergeCell ref="E82:F82"/>
    <mergeCell ref="B83:C83"/>
    <mergeCell ref="E83:F83"/>
    <mergeCell ref="B84:C84"/>
    <mergeCell ref="E84:F84"/>
    <mergeCell ref="A86:A93"/>
    <mergeCell ref="B86:C86"/>
    <mergeCell ref="E86:F86"/>
    <mergeCell ref="B87:C87"/>
    <mergeCell ref="E87:F87"/>
    <mergeCell ref="B88:C88"/>
    <mergeCell ref="E88:F88"/>
    <mergeCell ref="B92:C92"/>
    <mergeCell ref="E92:F92"/>
    <mergeCell ref="B93:C93"/>
    <mergeCell ref="E93:F93"/>
    <mergeCell ref="B89:C89"/>
    <mergeCell ref="E89:F89"/>
    <mergeCell ref="B90:C90"/>
    <mergeCell ref="E90:F90"/>
    <mergeCell ref="B91:C91"/>
    <mergeCell ref="E91:F91"/>
    <mergeCell ref="B61:C61"/>
    <mergeCell ref="F62:G62"/>
    <mergeCell ref="F63:G63"/>
    <mergeCell ref="B62:C62"/>
    <mergeCell ref="B63:C63"/>
    <mergeCell ref="D62:E62"/>
    <mergeCell ref="D63:E63"/>
    <mergeCell ref="D61:E61"/>
    <mergeCell ref="F61:G61"/>
    <mergeCell ref="B58:C58"/>
    <mergeCell ref="D58:E58"/>
    <mergeCell ref="F58:G58"/>
    <mergeCell ref="B59:C59"/>
    <mergeCell ref="B60:C60"/>
    <mergeCell ref="D59:E59"/>
    <mergeCell ref="D60:E60"/>
    <mergeCell ref="F59:G59"/>
    <mergeCell ref="F60:G60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F35:F36"/>
    <mergeCell ref="G35:G36"/>
    <mergeCell ref="A37:A38"/>
    <mergeCell ref="F37:F38"/>
    <mergeCell ref="G37:G38"/>
    <mergeCell ref="A41:A42"/>
    <mergeCell ref="F41:F42"/>
    <mergeCell ref="G41:G42"/>
    <mergeCell ref="A39:A40"/>
    <mergeCell ref="F39:F40"/>
    <mergeCell ref="G39:G40"/>
    <mergeCell ref="B64:C64"/>
    <mergeCell ref="D64:E64"/>
    <mergeCell ref="F64:G64"/>
    <mergeCell ref="A1:G1"/>
    <mergeCell ref="A2:G2"/>
    <mergeCell ref="A3:G3"/>
    <mergeCell ref="A4:G4"/>
    <mergeCell ref="A17:D17"/>
    <mergeCell ref="E17:F17"/>
    <mergeCell ref="A18:D18"/>
    <mergeCell ref="E18:F18"/>
    <mergeCell ref="A19:D19"/>
    <mergeCell ref="E19:F19"/>
    <mergeCell ref="B48:C48"/>
    <mergeCell ref="D48:E48"/>
    <mergeCell ref="F48:G48"/>
    <mergeCell ref="A22:B22"/>
    <mergeCell ref="C22:D22"/>
    <mergeCell ref="E22:F22"/>
    <mergeCell ref="C23:D23"/>
    <mergeCell ref="E23:F23"/>
    <mergeCell ref="C24:D24"/>
    <mergeCell ref="E24:F24"/>
    <mergeCell ref="A35:A36"/>
  </mergeCells>
  <pageMargins left="0.2" right="0.2" top="0.47" bottom="0.4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2016-03-09T13:06:04Z</dcterms:modified>
</cp:coreProperties>
</file>