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94"/>
  <c r="F55"/>
  <c r="F53"/>
  <c r="D95"/>
  <c r="F92"/>
  <c r="F52"/>
  <c r="F51"/>
  <c r="E45"/>
  <c r="D45"/>
  <c r="B44"/>
  <c r="B43"/>
  <c r="B42"/>
  <c r="B41"/>
  <c r="B40"/>
  <c r="B39"/>
  <c r="B38"/>
  <c r="B37"/>
  <c r="C6"/>
  <c r="G45" l="1"/>
  <c r="F54"/>
  <c r="F56" l="1"/>
  <c r="F102" s="1"/>
</calcChain>
</file>

<file path=xl/sharedStrings.xml><?xml version="1.0" encoding="utf-8"?>
<sst xmlns="http://schemas.openxmlformats.org/spreadsheetml/2006/main" count="195" uniqueCount="155">
  <si>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</si>
  <si>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</si>
  <si>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</si>
  <si>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</si>
  <si>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</si>
  <si>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</si>
  <si>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</si>
  <si>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</si>
  <si>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</si>
  <si>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</si>
  <si>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</si>
  <si>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</si>
  <si>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</si>
  <si>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</si>
  <si>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</si>
  <si>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</si>
  <si>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</si>
  <si>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</si>
  <si>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</si>
  <si>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</si>
  <si>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</si>
  <si>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</si>
  <si>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</si>
  <si>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</si>
  <si>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</si>
  <si>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</si>
  <si>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</si>
  <si>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</si>
  <si>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</si>
  <si>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</si>
  <si>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</si>
  <si>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</si>
  <si>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</si>
  <si>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</si>
  <si>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</si>
  <si>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</si>
  <si>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</si>
  <si>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</si>
  <si>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</si>
  <si>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</si>
  <si>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</si>
  <si>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</si>
  <si>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</si>
  <si>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</si>
  <si>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</si>
  <si>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</si>
  <si>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</si>
  <si>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</si>
  <si>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</si>
  <si>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</si>
  <si>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</si>
  <si>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</si>
  <si>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</si>
  <si>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</si>
  <si>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</si>
  <si>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</si>
  <si>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</si>
  <si>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</si>
  <si>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</si>
  <si>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</si>
  <si>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</si>
  <si>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</si>
  <si>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</si>
  <si>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</si>
  <si>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</si>
  <si>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</si>
  <si>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19 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</si>
  <si>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</si>
  <si>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</si>
  <si>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</si>
  <si>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</si>
  <si>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</si>
  <si>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</si>
  <si>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</si>
  <si>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</si>
  <si>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</si>
  <si>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</si>
  <si>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</si>
  <si>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</si>
  <si>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</si>
  <si>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</si>
  <si>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</si>
  <si>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</si>
  <si>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</si>
  <si>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</si>
  <si>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</si>
  <si>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</si>
  <si>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</si>
  <si>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</si>
  <si>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</si>
  <si>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</si>
  <si>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</si>
  <si>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19.08.2013г.</t>
  </si>
  <si>
    <t>40 от 16.01.2009г.</t>
  </si>
  <si>
    <t>01.10.2012г.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</si>
  <si>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</si>
  <si>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</si>
  <si>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</si>
  <si>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</si>
  <si>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</si>
  <si>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</si>
  <si>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</si>
  <si>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</si>
  <si>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Наладка стояков отопления в подвале</t>
  </si>
  <si>
    <t>Январь</t>
  </si>
  <si>
    <t>кв.14 ремонт стояка отопления</t>
  </si>
  <si>
    <t>Замена врезки ХВ от лежака в подвале</t>
  </si>
  <si>
    <t>Ремонт эл.проводки</t>
  </si>
  <si>
    <t>Замена задвижки ХВ в подвале</t>
  </si>
  <si>
    <t>Февраль</t>
  </si>
  <si>
    <t>кв.6 ремонт эл.проводки после залива</t>
  </si>
  <si>
    <t>Установка замка</t>
  </si>
  <si>
    <t>Март</t>
  </si>
  <si>
    <t>Демонтаж антенн, установка зонта над оголовком</t>
  </si>
  <si>
    <t>кв.5 замена крана на врезке ХВ, прочистка врезки до стояка</t>
  </si>
  <si>
    <t>Апрель</t>
  </si>
  <si>
    <t>Замена шарового крана на стояке ХВ в подвале</t>
  </si>
  <si>
    <t>Замена ввода в квартиру</t>
  </si>
  <si>
    <t>Ремонт входной площадки и козырька</t>
  </si>
  <si>
    <t>Июнь</t>
  </si>
  <si>
    <t>Июль</t>
  </si>
  <si>
    <t>кв.4,8,12 замена стояка ХВ</t>
  </si>
  <si>
    <t>Август</t>
  </si>
  <si>
    <t>Ремонт освещения в подвале</t>
  </si>
  <si>
    <t>Снятие вычислителя для поверки</t>
  </si>
  <si>
    <t>Поверка прибора учета ВКТ-7</t>
  </si>
  <si>
    <t>Поверка приборов учета ПРЭМ-2 - 2шт</t>
  </si>
  <si>
    <t>Снятие общедомового прибора учета на ремонт</t>
  </si>
  <si>
    <t>Сентябрь</t>
  </si>
  <si>
    <t>Остекление окон в подъезде</t>
  </si>
  <si>
    <t>Октябрь</t>
  </si>
  <si>
    <t>кв.32 замена стояка канализации</t>
  </si>
  <si>
    <t>кв.30 ремонт канализации</t>
  </si>
  <si>
    <t>Установка ПРЭМ</t>
  </si>
  <si>
    <t>Ремонт и поверка ПРЭМ</t>
  </si>
  <si>
    <t>Поверка комплекта термометров</t>
  </si>
  <si>
    <t>Снятие комплекта термометров для поверки</t>
  </si>
  <si>
    <t>Установка комплекта термометров</t>
  </si>
  <si>
    <t>Ремонт освещения площадок</t>
  </si>
  <si>
    <t>Ноябрь</t>
  </si>
  <si>
    <t>Очистка кровли от мусора</t>
  </si>
  <si>
    <t>Смена запорного устройства выхода на чердак</t>
  </si>
  <si>
    <t>Декабрь</t>
  </si>
  <si>
    <t>Смена стекол в подъезде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</si>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</sst>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119" workbookViewId="0">
      <selection activeCell="D127" sqref="D12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4" t="s">
        <v>0</v>
      </c>
      <c r="B1" s="44"/>
      <c r="C1" s="44"/>
      <c r="D1" s="44"/>
      <c r="E1" s="44"/>
      <c r="F1" s="44"/>
      <c r="G1" s="44"/>
    </row>
    <row r="2" spans="1:8">
      <c r="A2" s="44" t="s">
        <v>5</v>
      </c>
      <c r="B2" s="44"/>
      <c r="C2" s="44"/>
      <c r="D2" s="44"/>
      <c r="E2" s="44"/>
      <c r="F2" s="44"/>
      <c r="G2" s="44"/>
    </row>
    <row r="3" spans="1:8">
      <c r="A3" s="44" t="s">
        <v>66</v>
      </c>
      <c r="B3" s="44"/>
      <c r="C3" s="44"/>
      <c r="D3" s="44"/>
      <c r="E3" s="44"/>
      <c r="F3" s="44"/>
      <c r="G3" s="44"/>
    </row>
    <row r="4" spans="1:8">
      <c r="A4" s="44" t="s">
        <v>102</v>
      </c>
      <c r="B4" s="44"/>
      <c r="C4" s="44"/>
      <c r="D4" s="44"/>
      <c r="E4" s="44"/>
      <c r="F4" s="44"/>
      <c r="G4" s="44"/>
      <c r="H4" s="11">
        <v>12</v>
      </c>
    </row>
    <row r="5" spans="1:8" ht="11.25" customHeight="1"/>
    <row r="6" spans="1:8">
      <c r="A6" s="1" t="s">
        <v>6</v>
      </c>
      <c r="C6" s="3">
        <f>D7+D8</f>
        <v>1260.5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1219.7</v>
      </c>
      <c r="E7" s="1" t="s">
        <v>2</v>
      </c>
    </row>
    <row r="8" spans="1:8">
      <c r="B8" s="1" t="s">
        <v>69</v>
      </c>
      <c r="C8" s="3"/>
      <c r="D8" s="1">
        <v>40.799999999999997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95.4</v>
      </c>
      <c r="F12" s="1" t="s">
        <v>2</v>
      </c>
    </row>
    <row r="13" spans="1:8">
      <c r="A13" s="1" t="s">
        <v>74</v>
      </c>
      <c r="B13" s="1">
        <v>438.6</v>
      </c>
      <c r="C13" s="1" t="s">
        <v>2</v>
      </c>
    </row>
    <row r="14" spans="1:8">
      <c r="A14" s="1" t="s">
        <v>75</v>
      </c>
      <c r="B14" s="1">
        <v>438.6</v>
      </c>
      <c r="C14" s="1" t="s">
        <v>2</v>
      </c>
    </row>
    <row r="15" spans="1:8">
      <c r="A15" s="1" t="s">
        <v>76</v>
      </c>
      <c r="D15" s="1">
        <v>620</v>
      </c>
      <c r="E15" s="1" t="s">
        <v>2</v>
      </c>
    </row>
    <row r="17" spans="1:6">
      <c r="A17" s="1" t="s">
        <v>77</v>
      </c>
    </row>
    <row r="18" spans="1:6">
      <c r="A18" s="45" t="s">
        <v>78</v>
      </c>
      <c r="B18" s="45"/>
      <c r="C18" s="45"/>
      <c r="D18" s="45"/>
      <c r="E18" s="45" t="s">
        <v>79</v>
      </c>
      <c r="F18" s="45"/>
    </row>
    <row r="19" spans="1:6">
      <c r="A19" s="46" t="s">
        <v>80</v>
      </c>
      <c r="B19" s="46"/>
      <c r="C19" s="46"/>
      <c r="D19" s="46"/>
      <c r="E19" s="45" t="s">
        <v>95</v>
      </c>
      <c r="F19" s="45"/>
    </row>
    <row r="20" spans="1:6">
      <c r="A20" s="46" t="s">
        <v>81</v>
      </c>
      <c r="B20" s="46"/>
      <c r="C20" s="46"/>
      <c r="D20" s="46"/>
      <c r="E20" s="45" t="s">
        <v>94</v>
      </c>
      <c r="F20" s="45"/>
    </row>
    <row r="21" spans="1:6">
      <c r="A21" s="46" t="s">
        <v>82</v>
      </c>
      <c r="B21" s="46"/>
      <c r="C21" s="46"/>
      <c r="D21" s="46"/>
      <c r="E21" s="45" t="s">
        <v>92</v>
      </c>
      <c r="F21" s="45"/>
    </row>
    <row r="23" spans="1:6">
      <c r="A23" s="1" t="s">
        <v>83</v>
      </c>
    </row>
    <row r="24" spans="1:6" ht="31.5" customHeight="1">
      <c r="A24" s="43" t="s">
        <v>84</v>
      </c>
      <c r="B24" s="43"/>
      <c r="C24" s="43" t="s">
        <v>85</v>
      </c>
      <c r="D24" s="43"/>
      <c r="E24" s="43" t="s">
        <v>86</v>
      </c>
      <c r="F24" s="43"/>
    </row>
    <row r="25" spans="1:6">
      <c r="A25" s="13" t="s">
        <v>87</v>
      </c>
      <c r="B25" s="13"/>
      <c r="C25" s="45">
        <v>31</v>
      </c>
      <c r="D25" s="45"/>
      <c r="E25" s="45">
        <v>31</v>
      </c>
      <c r="F25" s="45"/>
    </row>
    <row r="26" spans="1:6">
      <c r="A26" s="13" t="s">
        <v>88</v>
      </c>
      <c r="B26" s="13"/>
      <c r="C26" s="45">
        <v>15</v>
      </c>
      <c r="D26" s="45"/>
      <c r="E26" s="45">
        <v>15</v>
      </c>
      <c r="F26" s="45"/>
    </row>
    <row r="28" spans="1:6">
      <c r="A28" s="1" t="s">
        <v>89</v>
      </c>
      <c r="C28" s="1" t="s">
        <v>93</v>
      </c>
    </row>
    <row r="30" spans="1:6">
      <c r="A30" s="1" t="s">
        <v>90</v>
      </c>
    </row>
    <row r="31" spans="1:6">
      <c r="B31" s="1" t="s">
        <v>144</v>
      </c>
      <c r="D31" s="1">
        <v>12.08</v>
      </c>
      <c r="E31" s="1" t="s">
        <v>91</v>
      </c>
    </row>
    <row r="32" spans="1:6">
      <c r="B32" s="1" t="s">
        <v>99</v>
      </c>
      <c r="D32" s="1">
        <v>2.95</v>
      </c>
      <c r="E32" s="1" t="s">
        <v>91</v>
      </c>
    </row>
    <row r="33" spans="1:10">
      <c r="B33" s="1" t="s">
        <v>145</v>
      </c>
      <c r="D33" s="1">
        <v>13.12</v>
      </c>
      <c r="E33" s="1" t="s">
        <v>91</v>
      </c>
    </row>
    <row r="34" spans="1:10">
      <c r="B34" s="1" t="s">
        <v>99</v>
      </c>
      <c r="D34" s="1">
        <v>3.04</v>
      </c>
      <c r="E34" s="1" t="s">
        <v>91</v>
      </c>
    </row>
    <row r="35" spans="1:10" ht="21.75" customHeight="1">
      <c r="A35" s="1" t="s">
        <v>1</v>
      </c>
    </row>
    <row r="36" spans="1:10" ht="98.25" customHeight="1">
      <c r="A36" s="14" t="s">
        <v>3</v>
      </c>
      <c r="B36" s="30" t="s">
        <v>146</v>
      </c>
      <c r="C36" s="30" t="s">
        <v>147</v>
      </c>
      <c r="D36" s="14" t="s">
        <v>96</v>
      </c>
      <c r="E36" s="15" t="s">
        <v>4</v>
      </c>
      <c r="F36" s="31" t="s">
        <v>150</v>
      </c>
      <c r="G36" s="31" t="s">
        <v>151</v>
      </c>
      <c r="H36" s="2"/>
      <c r="I36" s="2"/>
      <c r="J36" s="2"/>
    </row>
    <row r="37" spans="1:10">
      <c r="A37" s="41" t="s">
        <v>34</v>
      </c>
      <c r="B37" s="5">
        <f>D37/C37</f>
        <v>17970.560260586321</v>
      </c>
      <c r="C37" s="6">
        <v>3.07</v>
      </c>
      <c r="D37" s="6">
        <v>55169.62</v>
      </c>
      <c r="E37" s="6">
        <v>-236.39</v>
      </c>
      <c r="F37" s="55">
        <v>112317.35</v>
      </c>
      <c r="G37" s="56">
        <f>D37+D38+E37+E38-F37</f>
        <v>6541.2899999999936</v>
      </c>
    </row>
    <row r="38" spans="1:10">
      <c r="A38" s="42"/>
      <c r="B38" s="5">
        <f>D38/C38</f>
        <v>19180.211940298508</v>
      </c>
      <c r="C38" s="6">
        <v>3.35</v>
      </c>
      <c r="D38" s="6">
        <v>64253.71</v>
      </c>
      <c r="E38" s="6">
        <v>-328.3</v>
      </c>
      <c r="F38" s="55"/>
      <c r="G38" s="57"/>
    </row>
    <row r="39" spans="1:10">
      <c r="A39" s="41" t="s">
        <v>35</v>
      </c>
      <c r="B39" s="5">
        <f t="shared" ref="B39:B44" si="0">D39/C39</f>
        <v>98.478006515648971</v>
      </c>
      <c r="C39" s="6">
        <v>1577.74</v>
      </c>
      <c r="D39" s="6">
        <v>155372.69</v>
      </c>
      <c r="E39" s="6"/>
      <c r="F39" s="55">
        <v>258275.43</v>
      </c>
      <c r="G39" s="56">
        <f t="shared" ref="G39" si="1">D39+D40+E39+E40-F39</f>
        <v>11086.450000000012</v>
      </c>
    </row>
    <row r="40" spans="1:10">
      <c r="A40" s="42"/>
      <c r="B40" s="5">
        <f t="shared" si="0"/>
        <v>64.913008319903426</v>
      </c>
      <c r="C40" s="6">
        <v>1756.03</v>
      </c>
      <c r="D40" s="6">
        <v>113989.19</v>
      </c>
      <c r="E40" s="6"/>
      <c r="F40" s="55"/>
      <c r="G40" s="57"/>
    </row>
    <row r="41" spans="1:10" ht="16.5" customHeight="1">
      <c r="A41" s="41" t="s">
        <v>97</v>
      </c>
      <c r="B41" s="5">
        <f t="shared" si="0"/>
        <v>1416.6190201729105</v>
      </c>
      <c r="C41" s="6">
        <v>17.350000000000001</v>
      </c>
      <c r="D41" s="6">
        <v>24578.34</v>
      </c>
      <c r="E41" s="6">
        <v>-454.71</v>
      </c>
      <c r="F41" s="55">
        <v>52018.19</v>
      </c>
      <c r="G41" s="56">
        <f t="shared" ref="G41" si="2">D41+D42+E41+E42-F41</f>
        <v>2915.3199999999997</v>
      </c>
    </row>
    <row r="42" spans="1:10">
      <c r="A42" s="42"/>
      <c r="B42" s="5">
        <f t="shared" si="0"/>
        <v>1632.0290607161392</v>
      </c>
      <c r="C42" s="6">
        <v>19.27</v>
      </c>
      <c r="D42" s="6">
        <v>31449.200000000001</v>
      </c>
      <c r="E42" s="6">
        <v>-639.32000000000005</v>
      </c>
      <c r="F42" s="55"/>
      <c r="G42" s="57"/>
    </row>
    <row r="43" spans="1:10" ht="16.5" customHeight="1">
      <c r="A43" s="41" t="s">
        <v>98</v>
      </c>
      <c r="B43" s="5">
        <f t="shared" si="0"/>
        <v>1416.6120689655172</v>
      </c>
      <c r="C43" s="6">
        <v>26.68</v>
      </c>
      <c r="D43" s="6">
        <v>37795.21</v>
      </c>
      <c r="E43" s="6">
        <v>-699.24</v>
      </c>
      <c r="F43" s="55">
        <v>77924.59</v>
      </c>
      <c r="G43" s="56">
        <f t="shared" ref="G43" si="3">D43+D44+E43+E44-F43</f>
        <v>4367.6499999999942</v>
      </c>
    </row>
    <row r="44" spans="1:10">
      <c r="A44" s="42"/>
      <c r="B44" s="5">
        <f t="shared" si="0"/>
        <v>1627.9636556104444</v>
      </c>
      <c r="C44" s="6">
        <v>28.34</v>
      </c>
      <c r="D44" s="6">
        <v>46136.49</v>
      </c>
      <c r="E44" s="6">
        <v>-940.22</v>
      </c>
      <c r="F44" s="55"/>
      <c r="G44" s="57"/>
    </row>
    <row r="45" spans="1:10">
      <c r="A45" s="4" t="s">
        <v>63</v>
      </c>
      <c r="B45" s="5"/>
      <c r="C45" s="6"/>
      <c r="D45" s="6">
        <f>SUM(D37:D44)</f>
        <v>528744.45000000007</v>
      </c>
      <c r="E45" s="6">
        <f>SUM(E37:E44)</f>
        <v>-3298.1800000000003</v>
      </c>
      <c r="F45" s="6">
        <f t="shared" ref="F45:G45" si="4">SUM(F37:F44)</f>
        <v>500535.56000000006</v>
      </c>
      <c r="G45" s="6">
        <f t="shared" si="4"/>
        <v>24910.71</v>
      </c>
    </row>
    <row r="46" spans="1:10" ht="6" customHeight="1"/>
    <row r="48" spans="1:10">
      <c r="A48" s="1" t="s">
        <v>7</v>
      </c>
    </row>
    <row r="50" spans="1:7" ht="64.5" customHeight="1">
      <c r="A50" s="9" t="s">
        <v>8</v>
      </c>
      <c r="B50" s="39" t="s">
        <v>9</v>
      </c>
      <c r="C50" s="40"/>
      <c r="D50" s="39" t="s">
        <v>10</v>
      </c>
      <c r="E50" s="40"/>
      <c r="F50" s="39" t="s">
        <v>11</v>
      </c>
      <c r="G50" s="40"/>
    </row>
    <row r="51" spans="1:7" ht="37.5" customHeight="1">
      <c r="A51" s="9">
        <v>1</v>
      </c>
      <c r="B51" s="38" t="s">
        <v>100</v>
      </c>
      <c r="C51" s="38"/>
      <c r="D51" s="36" t="s">
        <v>12</v>
      </c>
      <c r="E51" s="36"/>
      <c r="F51" s="37">
        <f>0.58*H4*D7</f>
        <v>8489.1119999999992</v>
      </c>
      <c r="G51" s="37"/>
    </row>
    <row r="52" spans="1:7" ht="31.5" customHeight="1">
      <c r="A52" s="9">
        <v>2</v>
      </c>
      <c r="B52" s="38" t="s">
        <v>13</v>
      </c>
      <c r="C52" s="38"/>
      <c r="D52" s="36" t="s">
        <v>12</v>
      </c>
      <c r="E52" s="36"/>
      <c r="F52" s="37">
        <f>1.82*H4*D7</f>
        <v>26638.248</v>
      </c>
      <c r="G52" s="37"/>
    </row>
    <row r="53" spans="1:7">
      <c r="A53" s="12">
        <v>3</v>
      </c>
      <c r="B53" s="38" t="s">
        <v>14</v>
      </c>
      <c r="C53" s="38"/>
      <c r="D53" s="36" t="s">
        <v>15</v>
      </c>
      <c r="E53" s="36"/>
      <c r="F53" s="37">
        <f>0.17*H4*D7</f>
        <v>2488.1880000000001</v>
      </c>
      <c r="G53" s="37"/>
    </row>
    <row r="54" spans="1:7" ht="65.25" customHeight="1">
      <c r="A54" s="12">
        <v>4</v>
      </c>
      <c r="B54" s="38" t="s">
        <v>16</v>
      </c>
      <c r="C54" s="38"/>
      <c r="D54" s="39" t="s">
        <v>101</v>
      </c>
      <c r="E54" s="40"/>
      <c r="F54" s="37">
        <f>0.84*H4*C6</f>
        <v>12705.84</v>
      </c>
      <c r="G54" s="37"/>
    </row>
    <row r="55" spans="1:7" ht="63" customHeight="1">
      <c r="A55" s="12">
        <v>5</v>
      </c>
      <c r="B55" s="38" t="s">
        <v>17</v>
      </c>
      <c r="C55" s="38"/>
      <c r="D55" s="36" t="s">
        <v>18</v>
      </c>
      <c r="E55" s="36"/>
      <c r="F55" s="37">
        <f>1.37*H4*C6</f>
        <v>20722.620000000003</v>
      </c>
      <c r="G55" s="37"/>
    </row>
    <row r="56" spans="1:7" ht="31.5" customHeight="1">
      <c r="A56" s="9"/>
      <c r="B56" s="38" t="s">
        <v>19</v>
      </c>
      <c r="C56" s="38"/>
      <c r="D56" s="36"/>
      <c r="E56" s="36"/>
      <c r="F56" s="37">
        <f>SUM(F51:G55)</f>
        <v>71044.008000000002</v>
      </c>
      <c r="G56" s="37"/>
    </row>
    <row r="58" spans="1:7">
      <c r="A58" s="1" t="s">
        <v>20</v>
      </c>
    </row>
    <row r="60" spans="1:7" ht="44.25" customHeight="1">
      <c r="A60" s="9" t="s">
        <v>8</v>
      </c>
      <c r="B60" s="36" t="s">
        <v>21</v>
      </c>
      <c r="C60" s="36"/>
      <c r="D60" s="39" t="s">
        <v>22</v>
      </c>
      <c r="E60" s="40"/>
      <c r="F60" s="39" t="s">
        <v>23</v>
      </c>
      <c r="G60" s="40"/>
    </row>
    <row r="61" spans="1:7" ht="40.5" customHeight="1">
      <c r="A61" s="9">
        <v>1</v>
      </c>
      <c r="B61" s="32" t="s">
        <v>103</v>
      </c>
      <c r="C61" s="32"/>
      <c r="D61" s="33" t="s">
        <v>104</v>
      </c>
      <c r="E61" s="33"/>
      <c r="F61" s="34">
        <v>5127.07</v>
      </c>
      <c r="G61" s="35"/>
    </row>
    <row r="62" spans="1:7" ht="30.75" customHeight="1">
      <c r="A62" s="9">
        <v>2</v>
      </c>
      <c r="B62" s="32" t="s">
        <v>105</v>
      </c>
      <c r="C62" s="32"/>
      <c r="D62" s="33" t="s">
        <v>104</v>
      </c>
      <c r="E62" s="33"/>
      <c r="F62" s="34">
        <v>1608.42</v>
      </c>
      <c r="G62" s="35"/>
    </row>
    <row r="63" spans="1:7" ht="36" customHeight="1">
      <c r="A63" s="16">
        <v>3</v>
      </c>
      <c r="B63" s="32" t="s">
        <v>106</v>
      </c>
      <c r="C63" s="32"/>
      <c r="D63" s="33" t="s">
        <v>104</v>
      </c>
      <c r="E63" s="33"/>
      <c r="F63" s="34">
        <v>3939.6</v>
      </c>
      <c r="G63" s="35"/>
    </row>
    <row r="64" spans="1:7">
      <c r="A64" s="16">
        <v>4</v>
      </c>
      <c r="B64" s="32" t="s">
        <v>107</v>
      </c>
      <c r="C64" s="32"/>
      <c r="D64" s="33" t="s">
        <v>104</v>
      </c>
      <c r="E64" s="33"/>
      <c r="F64" s="34">
        <v>1040.6500000000001</v>
      </c>
      <c r="G64" s="35"/>
    </row>
    <row r="65" spans="1:7" ht="33" customHeight="1">
      <c r="A65" s="16">
        <v>5</v>
      </c>
      <c r="B65" s="32" t="s">
        <v>108</v>
      </c>
      <c r="C65" s="32"/>
      <c r="D65" s="33" t="s">
        <v>109</v>
      </c>
      <c r="E65" s="33"/>
      <c r="F65" s="34">
        <v>4218.99</v>
      </c>
      <c r="G65" s="35"/>
    </row>
    <row r="66" spans="1:7" ht="37.5" customHeight="1">
      <c r="A66" s="16">
        <v>6</v>
      </c>
      <c r="B66" s="32" t="s">
        <v>110</v>
      </c>
      <c r="C66" s="32"/>
      <c r="D66" s="33" t="s">
        <v>109</v>
      </c>
      <c r="E66" s="33"/>
      <c r="F66" s="34">
        <v>906.72</v>
      </c>
      <c r="G66" s="35"/>
    </row>
    <row r="67" spans="1:7">
      <c r="A67" s="16">
        <v>7</v>
      </c>
      <c r="B67" s="32" t="s">
        <v>111</v>
      </c>
      <c r="C67" s="32"/>
      <c r="D67" s="33" t="s">
        <v>112</v>
      </c>
      <c r="E67" s="33"/>
      <c r="F67" s="34">
        <v>1079</v>
      </c>
      <c r="G67" s="35"/>
    </row>
    <row r="68" spans="1:7" ht="49.5" customHeight="1">
      <c r="A68" s="16">
        <v>8</v>
      </c>
      <c r="B68" s="32" t="s">
        <v>113</v>
      </c>
      <c r="C68" s="32"/>
      <c r="D68" s="33" t="s">
        <v>112</v>
      </c>
      <c r="E68" s="33"/>
      <c r="F68" s="34">
        <v>1868.02</v>
      </c>
      <c r="G68" s="35"/>
    </row>
    <row r="69" spans="1:7" ht="50.25" customHeight="1">
      <c r="A69" s="16">
        <v>9</v>
      </c>
      <c r="B69" s="32" t="s">
        <v>114</v>
      </c>
      <c r="C69" s="32"/>
      <c r="D69" s="33" t="s">
        <v>115</v>
      </c>
      <c r="E69" s="33"/>
      <c r="F69" s="34">
        <v>1256.1300000000001</v>
      </c>
      <c r="G69" s="35"/>
    </row>
    <row r="70" spans="1:7" ht="30.75" customHeight="1">
      <c r="A70" s="16">
        <v>10</v>
      </c>
      <c r="B70" s="32" t="s">
        <v>116</v>
      </c>
      <c r="C70" s="32"/>
      <c r="D70" s="33" t="s">
        <v>115</v>
      </c>
      <c r="E70" s="33"/>
      <c r="F70" s="34">
        <v>1608.71</v>
      </c>
      <c r="G70" s="35"/>
    </row>
    <row r="71" spans="1:7" ht="14.25" customHeight="1">
      <c r="A71" s="16">
        <v>11</v>
      </c>
      <c r="B71" s="32" t="s">
        <v>117</v>
      </c>
      <c r="C71" s="32"/>
      <c r="D71" s="33" t="s">
        <v>115</v>
      </c>
      <c r="E71" s="33"/>
      <c r="F71" s="34">
        <v>2140.81</v>
      </c>
      <c r="G71" s="35"/>
    </row>
    <row r="72" spans="1:7" ht="39.75" customHeight="1">
      <c r="A72" s="16">
        <v>12</v>
      </c>
      <c r="B72" s="47" t="s">
        <v>118</v>
      </c>
      <c r="C72" s="48"/>
      <c r="D72" s="33" t="s">
        <v>119</v>
      </c>
      <c r="E72" s="33"/>
      <c r="F72" s="34">
        <v>4073</v>
      </c>
      <c r="G72" s="35"/>
    </row>
    <row r="73" spans="1:7" ht="35.25" customHeight="1">
      <c r="A73" s="16">
        <v>13</v>
      </c>
      <c r="B73" s="32" t="s">
        <v>118</v>
      </c>
      <c r="C73" s="32"/>
      <c r="D73" s="33" t="s">
        <v>120</v>
      </c>
      <c r="E73" s="33"/>
      <c r="F73" s="34">
        <v>2310</v>
      </c>
      <c r="G73" s="35"/>
    </row>
    <row r="74" spans="1:7" ht="35.25" customHeight="1">
      <c r="A74" s="17">
        <v>14</v>
      </c>
      <c r="B74" s="32" t="s">
        <v>124</v>
      </c>
      <c r="C74" s="32"/>
      <c r="D74" s="33" t="s">
        <v>120</v>
      </c>
      <c r="E74" s="33"/>
      <c r="F74" s="34">
        <v>999.34</v>
      </c>
      <c r="G74" s="35"/>
    </row>
    <row r="75" spans="1:7" ht="18.75" customHeight="1">
      <c r="A75" s="17">
        <v>15</v>
      </c>
      <c r="B75" s="32" t="s">
        <v>121</v>
      </c>
      <c r="C75" s="32"/>
      <c r="D75" s="33" t="s">
        <v>122</v>
      </c>
      <c r="E75" s="33"/>
      <c r="F75" s="34">
        <v>4279.38</v>
      </c>
      <c r="G75" s="35"/>
    </row>
    <row r="76" spans="1:7" ht="38.25" customHeight="1">
      <c r="A76" s="17">
        <v>16</v>
      </c>
      <c r="B76" s="32" t="s">
        <v>123</v>
      </c>
      <c r="C76" s="32"/>
      <c r="D76" s="33" t="s">
        <v>122</v>
      </c>
      <c r="E76" s="33"/>
      <c r="F76" s="34">
        <v>1040.8800000000001</v>
      </c>
      <c r="G76" s="35"/>
    </row>
    <row r="77" spans="1:7" ht="38.25" customHeight="1">
      <c r="A77" s="18">
        <v>17</v>
      </c>
      <c r="B77" s="32" t="s">
        <v>125</v>
      </c>
      <c r="C77" s="32"/>
      <c r="D77" s="33" t="s">
        <v>122</v>
      </c>
      <c r="E77" s="33"/>
      <c r="F77" s="34">
        <v>5169.25</v>
      </c>
      <c r="G77" s="35"/>
    </row>
    <row r="78" spans="1:7" ht="38.25" customHeight="1">
      <c r="A78" s="19">
        <v>18</v>
      </c>
      <c r="B78" s="32" t="s">
        <v>126</v>
      </c>
      <c r="C78" s="32"/>
      <c r="D78" s="33" t="s">
        <v>122</v>
      </c>
      <c r="E78" s="33"/>
      <c r="F78" s="34">
        <v>4738.4799999999996</v>
      </c>
      <c r="G78" s="35"/>
    </row>
    <row r="79" spans="1:7" ht="38.25" customHeight="1">
      <c r="A79" s="20">
        <v>19</v>
      </c>
      <c r="B79" s="32" t="s">
        <v>127</v>
      </c>
      <c r="C79" s="32"/>
      <c r="D79" s="33" t="s">
        <v>128</v>
      </c>
      <c r="E79" s="33"/>
      <c r="F79" s="34">
        <v>999.34</v>
      </c>
      <c r="G79" s="35"/>
    </row>
    <row r="80" spans="1:7" ht="38.25" customHeight="1">
      <c r="A80" s="21">
        <v>20</v>
      </c>
      <c r="B80" s="32" t="s">
        <v>129</v>
      </c>
      <c r="C80" s="32"/>
      <c r="D80" s="33" t="s">
        <v>130</v>
      </c>
      <c r="E80" s="33"/>
      <c r="F80" s="34">
        <v>8954</v>
      </c>
      <c r="G80" s="35"/>
    </row>
    <row r="81" spans="1:7" ht="38.25" customHeight="1">
      <c r="A81" s="22">
        <v>21</v>
      </c>
      <c r="B81" s="32" t="s">
        <v>131</v>
      </c>
      <c r="C81" s="32"/>
      <c r="D81" s="33" t="s">
        <v>130</v>
      </c>
      <c r="E81" s="33"/>
      <c r="F81" s="34">
        <v>4212.3599999999997</v>
      </c>
      <c r="G81" s="35"/>
    </row>
    <row r="82" spans="1:7">
      <c r="A82" s="22">
        <v>22</v>
      </c>
      <c r="B82" s="32" t="s">
        <v>132</v>
      </c>
      <c r="C82" s="32"/>
      <c r="D82" s="33" t="s">
        <v>130</v>
      </c>
      <c r="E82" s="33"/>
      <c r="F82" s="34">
        <v>3411.64</v>
      </c>
      <c r="G82" s="35"/>
    </row>
    <row r="83" spans="1:7" ht="21" customHeight="1">
      <c r="A83" s="23">
        <v>23</v>
      </c>
      <c r="B83" s="32" t="s">
        <v>134</v>
      </c>
      <c r="C83" s="32"/>
      <c r="D83" s="33" t="s">
        <v>130</v>
      </c>
      <c r="E83" s="33"/>
      <c r="F83" s="34">
        <v>4077.24</v>
      </c>
      <c r="G83" s="35"/>
    </row>
    <row r="84" spans="1:7" ht="38.25" customHeight="1">
      <c r="A84" s="24">
        <v>24</v>
      </c>
      <c r="B84" s="32" t="s">
        <v>136</v>
      </c>
      <c r="C84" s="32"/>
      <c r="D84" s="33" t="s">
        <v>130</v>
      </c>
      <c r="E84" s="33"/>
      <c r="F84" s="34">
        <v>499.67</v>
      </c>
      <c r="G84" s="35"/>
    </row>
    <row r="85" spans="1:7" ht="21" customHeight="1">
      <c r="A85" s="24">
        <v>25</v>
      </c>
      <c r="B85" s="32" t="s">
        <v>135</v>
      </c>
      <c r="C85" s="32"/>
      <c r="D85" s="33" t="s">
        <v>130</v>
      </c>
      <c r="E85" s="33"/>
      <c r="F85" s="34">
        <v>1550.78</v>
      </c>
      <c r="G85" s="35"/>
    </row>
    <row r="86" spans="1:7" ht="21" customHeight="1">
      <c r="A86" s="24">
        <v>26</v>
      </c>
      <c r="B86" s="32" t="s">
        <v>133</v>
      </c>
      <c r="C86" s="32"/>
      <c r="D86" s="33" t="s">
        <v>130</v>
      </c>
      <c r="E86" s="33"/>
      <c r="F86" s="34">
        <v>999.34</v>
      </c>
      <c r="G86" s="35"/>
    </row>
    <row r="87" spans="1:7" ht="21" customHeight="1">
      <c r="A87" s="24">
        <v>27</v>
      </c>
      <c r="B87" s="32" t="s">
        <v>137</v>
      </c>
      <c r="C87" s="32"/>
      <c r="D87" s="33" t="s">
        <v>130</v>
      </c>
      <c r="E87" s="33"/>
      <c r="F87" s="34">
        <v>999.34</v>
      </c>
      <c r="G87" s="35"/>
    </row>
    <row r="88" spans="1:7" ht="21" customHeight="1">
      <c r="A88" s="25">
        <v>28</v>
      </c>
      <c r="B88" s="32" t="s">
        <v>138</v>
      </c>
      <c r="C88" s="32"/>
      <c r="D88" s="33" t="s">
        <v>139</v>
      </c>
      <c r="E88" s="33"/>
      <c r="F88" s="34">
        <v>624.53</v>
      </c>
      <c r="G88" s="35"/>
    </row>
    <row r="89" spans="1:7" ht="21" customHeight="1">
      <c r="A89" s="26">
        <v>29</v>
      </c>
      <c r="B89" s="32" t="s">
        <v>140</v>
      </c>
      <c r="C89" s="32"/>
      <c r="D89" s="33" t="s">
        <v>139</v>
      </c>
      <c r="E89" s="33"/>
      <c r="F89" s="34">
        <v>3356.71</v>
      </c>
      <c r="G89" s="35"/>
    </row>
    <row r="90" spans="1:7" ht="56.25" customHeight="1">
      <c r="A90" s="27">
        <v>30</v>
      </c>
      <c r="B90" s="32" t="s">
        <v>141</v>
      </c>
      <c r="C90" s="32"/>
      <c r="D90" s="33" t="s">
        <v>142</v>
      </c>
      <c r="E90" s="33"/>
      <c r="F90" s="34">
        <v>546</v>
      </c>
      <c r="G90" s="35"/>
    </row>
    <row r="91" spans="1:7">
      <c r="A91" s="28">
        <v>31</v>
      </c>
      <c r="B91" s="32" t="s">
        <v>143</v>
      </c>
      <c r="C91" s="32"/>
      <c r="D91" s="33" t="s">
        <v>142</v>
      </c>
      <c r="E91" s="33"/>
      <c r="F91" s="34">
        <v>2960</v>
      </c>
      <c r="G91" s="35"/>
    </row>
    <row r="92" spans="1:7" ht="45.75" customHeight="1">
      <c r="A92" s="9"/>
      <c r="B92" s="52" t="s">
        <v>65</v>
      </c>
      <c r="C92" s="53"/>
      <c r="D92" s="39"/>
      <c r="E92" s="40"/>
      <c r="F92" s="49">
        <f>SUM(F61:G91)</f>
        <v>80595.399999999994</v>
      </c>
      <c r="G92" s="40"/>
    </row>
    <row r="94" spans="1:7">
      <c r="A94" s="1" t="s">
        <v>24</v>
      </c>
      <c r="D94" s="7">
        <f>3.94*H4*C6</f>
        <v>59596.44</v>
      </c>
      <c r="E94" s="1" t="s">
        <v>25</v>
      </c>
    </row>
    <row r="95" spans="1:7">
      <c r="A95" s="1" t="s">
        <v>26</v>
      </c>
      <c r="D95" s="7">
        <f>103120.85*5.3%+(H4-7)*D7*1.25</f>
        <v>13088.530050000001</v>
      </c>
      <c r="E95" s="1" t="s">
        <v>25</v>
      </c>
    </row>
    <row r="97" spans="1:7">
      <c r="A97" s="1" t="s">
        <v>38</v>
      </c>
    </row>
    <row r="98" spans="1:7">
      <c r="A98" s="1" t="s">
        <v>148</v>
      </c>
    </row>
    <row r="99" spans="1:7">
      <c r="B99" s="1" t="s">
        <v>37</v>
      </c>
      <c r="F99" s="7">
        <v>183120.1</v>
      </c>
      <c r="G99" s="1" t="s">
        <v>25</v>
      </c>
    </row>
    <row r="101" spans="1:7">
      <c r="A101" s="1" t="s">
        <v>149</v>
      </c>
    </row>
    <row r="102" spans="1:7">
      <c r="B102" s="1" t="s">
        <v>36</v>
      </c>
      <c r="F102" s="7">
        <f>F56+F92+D94</f>
        <v>211235.848</v>
      </c>
      <c r="G102" s="1" t="s">
        <v>25</v>
      </c>
    </row>
    <row r="103" spans="1:7">
      <c r="F103" s="7"/>
    </row>
    <row r="104" spans="1:7">
      <c r="A104" s="1" t="s">
        <v>152</v>
      </c>
      <c r="F104" s="7"/>
    </row>
    <row r="105" spans="1:7">
      <c r="B105" s="1" t="s">
        <v>153</v>
      </c>
      <c r="F105" s="7">
        <v>77325.08</v>
      </c>
      <c r="G105" s="1" t="s">
        <v>25</v>
      </c>
    </row>
    <row r="106" spans="1:7" ht="30" customHeight="1">
      <c r="A106" s="1" t="s">
        <v>27</v>
      </c>
    </row>
    <row r="107" spans="1:7" ht="32.25" customHeight="1"/>
    <row r="108" spans="1:7" ht="28.5" customHeight="1">
      <c r="A108" s="8" t="s">
        <v>28</v>
      </c>
      <c r="B108" s="54" t="s">
        <v>29</v>
      </c>
      <c r="C108" s="54"/>
      <c r="D108" s="8" t="s">
        <v>30</v>
      </c>
      <c r="E108" s="54" t="s">
        <v>31</v>
      </c>
      <c r="F108" s="54"/>
      <c r="G108" s="8" t="s">
        <v>32</v>
      </c>
    </row>
    <row r="109" spans="1:7" ht="33.75" customHeight="1">
      <c r="A109" s="50" t="s">
        <v>33</v>
      </c>
      <c r="B109" s="51" t="s">
        <v>51</v>
      </c>
      <c r="C109" s="51"/>
      <c r="D109" s="10">
        <v>8</v>
      </c>
      <c r="E109" s="51" t="s">
        <v>53</v>
      </c>
      <c r="F109" s="51"/>
      <c r="G109" s="29">
        <v>8</v>
      </c>
    </row>
    <row r="110" spans="1:7" ht="43.5" customHeight="1">
      <c r="A110" s="50"/>
      <c r="B110" s="51" t="s">
        <v>39</v>
      </c>
      <c r="C110" s="51"/>
      <c r="D110" s="10">
        <v>3</v>
      </c>
      <c r="E110" s="51" t="s">
        <v>53</v>
      </c>
      <c r="F110" s="51"/>
      <c r="G110" s="29">
        <v>3</v>
      </c>
    </row>
    <row r="111" spans="1:7" ht="69" customHeight="1">
      <c r="A111" s="50"/>
      <c r="B111" s="51" t="s">
        <v>40</v>
      </c>
      <c r="C111" s="51"/>
      <c r="D111" s="10"/>
      <c r="E111" s="51" t="s">
        <v>53</v>
      </c>
      <c r="F111" s="51"/>
      <c r="G111" s="29"/>
    </row>
    <row r="112" spans="1:7" ht="37.5" customHeight="1">
      <c r="A112" s="10" t="s">
        <v>41</v>
      </c>
      <c r="B112" s="51" t="s">
        <v>42</v>
      </c>
      <c r="C112" s="51"/>
      <c r="D112" s="10"/>
      <c r="E112" s="51" t="s">
        <v>54</v>
      </c>
      <c r="F112" s="51"/>
      <c r="G112" s="29"/>
    </row>
    <row r="113" spans="1:7" ht="60" customHeight="1">
      <c r="A113" s="50" t="s">
        <v>43</v>
      </c>
      <c r="B113" s="51" t="s">
        <v>52</v>
      </c>
      <c r="C113" s="51"/>
      <c r="D113" s="10">
        <v>2</v>
      </c>
      <c r="E113" s="51" t="s">
        <v>55</v>
      </c>
      <c r="F113" s="51"/>
      <c r="G113" s="29">
        <v>2</v>
      </c>
    </row>
    <row r="114" spans="1:7" ht="33" customHeight="1">
      <c r="A114" s="50"/>
      <c r="B114" s="51" t="s">
        <v>44</v>
      </c>
      <c r="C114" s="51"/>
      <c r="D114" s="10"/>
      <c r="E114" s="51" t="s">
        <v>56</v>
      </c>
      <c r="F114" s="51"/>
      <c r="G114" s="29"/>
    </row>
    <row r="115" spans="1:7" ht="40.5" customHeight="1">
      <c r="A115" s="50"/>
      <c r="B115" s="51" t="s">
        <v>48</v>
      </c>
      <c r="C115" s="51"/>
      <c r="D115" s="10">
        <v>2</v>
      </c>
      <c r="E115" s="51" t="s">
        <v>57</v>
      </c>
      <c r="F115" s="51"/>
      <c r="G115" s="29">
        <v>2</v>
      </c>
    </row>
    <row r="116" spans="1:7" ht="30.75" customHeight="1">
      <c r="A116" s="50"/>
      <c r="B116" s="51" t="s">
        <v>49</v>
      </c>
      <c r="C116" s="51"/>
      <c r="D116" s="10"/>
      <c r="E116" s="51" t="s">
        <v>58</v>
      </c>
      <c r="F116" s="51"/>
      <c r="G116" s="29"/>
    </row>
    <row r="117" spans="1:7">
      <c r="A117" s="50"/>
      <c r="B117" s="51" t="s">
        <v>50</v>
      </c>
      <c r="C117" s="51"/>
      <c r="D117" s="10"/>
      <c r="E117" s="51" t="s">
        <v>59</v>
      </c>
      <c r="F117" s="51"/>
      <c r="G117" s="29"/>
    </row>
    <row r="118" spans="1:7">
      <c r="A118" s="50"/>
      <c r="B118" s="51" t="s">
        <v>45</v>
      </c>
      <c r="C118" s="51"/>
      <c r="D118" s="10"/>
      <c r="E118" s="51" t="s">
        <v>60</v>
      </c>
      <c r="F118" s="51"/>
      <c r="G118" s="29"/>
    </row>
    <row r="119" spans="1:7">
      <c r="A119" s="50"/>
      <c r="B119" s="51" t="s">
        <v>46</v>
      </c>
      <c r="C119" s="51"/>
      <c r="D119" s="10">
        <v>2</v>
      </c>
      <c r="E119" s="51" t="s">
        <v>55</v>
      </c>
      <c r="F119" s="51"/>
      <c r="G119" s="29">
        <v>2</v>
      </c>
    </row>
    <row r="120" spans="1:7">
      <c r="A120" s="50"/>
      <c r="B120" s="51" t="s">
        <v>47</v>
      </c>
      <c r="C120" s="51"/>
      <c r="D120" s="10">
        <v>3</v>
      </c>
      <c r="E120" s="51"/>
      <c r="F120" s="51"/>
      <c r="G120" s="29">
        <v>3</v>
      </c>
    </row>
    <row r="123" spans="1:7">
      <c r="A123" s="1" t="s">
        <v>154</v>
      </c>
      <c r="F123" s="1" t="s">
        <v>61</v>
      </c>
    </row>
    <row r="125" spans="1:7">
      <c r="A125" s="1" t="s">
        <v>64</v>
      </c>
      <c r="F125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9">
    <mergeCell ref="B92:C92"/>
    <mergeCell ref="D92:E92"/>
    <mergeCell ref="B108:C108"/>
    <mergeCell ref="E108:F108"/>
    <mergeCell ref="B88:C88"/>
    <mergeCell ref="D88:E88"/>
    <mergeCell ref="F88:G88"/>
    <mergeCell ref="B84:C84"/>
    <mergeCell ref="D84:E84"/>
    <mergeCell ref="F84:G84"/>
    <mergeCell ref="B85:C85"/>
    <mergeCell ref="D85:E85"/>
    <mergeCell ref="B90:C90"/>
    <mergeCell ref="D90:E90"/>
    <mergeCell ref="F90:G90"/>
    <mergeCell ref="F85:G85"/>
    <mergeCell ref="B86:C86"/>
    <mergeCell ref="D86:E86"/>
    <mergeCell ref="F86:G86"/>
    <mergeCell ref="B89:C89"/>
    <mergeCell ref="D89:E89"/>
    <mergeCell ref="F89:G89"/>
    <mergeCell ref="B87:C87"/>
    <mergeCell ref="D87:E87"/>
    <mergeCell ref="A109:A111"/>
    <mergeCell ref="B112:C112"/>
    <mergeCell ref="E112:F112"/>
    <mergeCell ref="B109:C109"/>
    <mergeCell ref="E109:F109"/>
    <mergeCell ref="B110:C110"/>
    <mergeCell ref="E110:F110"/>
    <mergeCell ref="B111:C111"/>
    <mergeCell ref="E111:F111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  <mergeCell ref="B69:C69"/>
    <mergeCell ref="B70:C70"/>
    <mergeCell ref="B71:C71"/>
    <mergeCell ref="B72:C72"/>
    <mergeCell ref="B73:C73"/>
    <mergeCell ref="D69:E69"/>
    <mergeCell ref="D70:E70"/>
    <mergeCell ref="D71:E71"/>
    <mergeCell ref="F92:G92"/>
    <mergeCell ref="F69:G69"/>
    <mergeCell ref="F70:G70"/>
    <mergeCell ref="F71:G71"/>
    <mergeCell ref="B75:C75"/>
    <mergeCell ref="D75:E75"/>
    <mergeCell ref="F75:G75"/>
    <mergeCell ref="B74:C74"/>
    <mergeCell ref="D74:E74"/>
    <mergeCell ref="F74:G74"/>
    <mergeCell ref="B76:C76"/>
    <mergeCell ref="D76:E76"/>
    <mergeCell ref="F76:G76"/>
    <mergeCell ref="B77:C77"/>
    <mergeCell ref="D77:E77"/>
    <mergeCell ref="F77:G77"/>
    <mergeCell ref="A1:G1"/>
    <mergeCell ref="A2:G2"/>
    <mergeCell ref="A3:G3"/>
    <mergeCell ref="A4:G4"/>
    <mergeCell ref="B50:C50"/>
    <mergeCell ref="D50:E50"/>
    <mergeCell ref="F50:G50"/>
    <mergeCell ref="B60:C60"/>
    <mergeCell ref="D60:E60"/>
    <mergeCell ref="F60:G60"/>
    <mergeCell ref="C25:D25"/>
    <mergeCell ref="E25:F25"/>
    <mergeCell ref="C26:D26"/>
    <mergeCell ref="E26:F26"/>
    <mergeCell ref="A18:D18"/>
    <mergeCell ref="E18:F18"/>
    <mergeCell ref="A19:D19"/>
    <mergeCell ref="E24:F24"/>
    <mergeCell ref="E19:F19"/>
    <mergeCell ref="A20:D20"/>
    <mergeCell ref="E20:F20"/>
    <mergeCell ref="A21:D21"/>
    <mergeCell ref="E21:F21"/>
    <mergeCell ref="B56:C56"/>
    <mergeCell ref="A24:B24"/>
    <mergeCell ref="C24:D24"/>
    <mergeCell ref="D72:E72"/>
    <mergeCell ref="D73:E73"/>
    <mergeCell ref="F72:G72"/>
    <mergeCell ref="F73:G73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D64:E64"/>
    <mergeCell ref="D65:E65"/>
    <mergeCell ref="D66:E66"/>
    <mergeCell ref="D67:E67"/>
    <mergeCell ref="F64:G64"/>
    <mergeCell ref="F65:G65"/>
    <mergeCell ref="A43:A44"/>
    <mergeCell ref="F43:F44"/>
    <mergeCell ref="G43:G44"/>
    <mergeCell ref="B54:C54"/>
    <mergeCell ref="D54:E54"/>
    <mergeCell ref="F54:G54"/>
    <mergeCell ref="B55:C55"/>
    <mergeCell ref="D55:E55"/>
    <mergeCell ref="F55:G55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B66:C66"/>
    <mergeCell ref="B67:C67"/>
    <mergeCell ref="B68:C68"/>
    <mergeCell ref="B62:C62"/>
    <mergeCell ref="B63:C63"/>
    <mergeCell ref="D56:E56"/>
    <mergeCell ref="D68:E68"/>
    <mergeCell ref="B61:C61"/>
    <mergeCell ref="F66:G66"/>
    <mergeCell ref="F67:G67"/>
    <mergeCell ref="F68:G68"/>
    <mergeCell ref="F56:G56"/>
    <mergeCell ref="D61:E61"/>
    <mergeCell ref="D62:E62"/>
    <mergeCell ref="D63:E63"/>
    <mergeCell ref="F61:G61"/>
    <mergeCell ref="F62:G62"/>
    <mergeCell ref="F63:G63"/>
    <mergeCell ref="B64:C64"/>
    <mergeCell ref="B65:C65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91:C91"/>
    <mergeCell ref="D91:E91"/>
    <mergeCell ref="F91:G91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F87:G87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2016-03-10T10:31:19Z</dcterms:modified>
</cp:coreProperties>
</file>