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5" i="11"/>
  <c r="G43"/>
  <c r="G41"/>
  <c r="G39"/>
  <c r="G37"/>
  <c r="D136"/>
  <c r="F55"/>
  <c r="F53"/>
  <c r="D137"/>
  <c r="F134"/>
  <c r="F52"/>
  <c r="F51"/>
  <c r="E45"/>
  <c r="D45"/>
  <c r="B44"/>
  <c r="B43"/>
  <c r="B42"/>
  <c r="B41"/>
  <c r="B40"/>
  <c r="B39"/>
  <c r="B38"/>
  <c r="B37"/>
  <c r="D8"/>
  <c r="C6" s="1"/>
  <c r="F54" s="1"/>
  <c r="G45" l="1"/>
  <c r="F56"/>
  <c r="F144" s="1"/>
</calcChain>
</file>

<file path=xl/sharedStrings.xml><?xml version="1.0" encoding="utf-8"?>
<sst xmlns="http://schemas.openxmlformats.org/spreadsheetml/2006/main" count="279" uniqueCount="190">
  <si>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</si>
  <si>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</si>
  <si>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</si>
  <si>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</si>
  <si>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</si>
  <si>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</si>
  <si>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</si>
  <si>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</si>
  <si>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</si>
  <si>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</si>
  <si>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</si>
  <si>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</si>
  <si>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</si>
  <si>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</si>
  <si>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</si>
  <si>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</si>
  <si>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</si>
  <si>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</si>
  <si>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</si>
  <si>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</si>
  <si>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</si>
  <si>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</si>
  <si>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</si>
  <si>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</si>
  <si>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</si>
  <si>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</si>
  <si>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</si>
  <si>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</si>
  <si>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</si>
  <si>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</si>
  <si>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</si>
  <si>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</si>
  <si>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</si>
  <si>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</si>
  <si>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</si>
  <si>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</si>
  <si>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</si>
  <si>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</si>
  <si>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</si>
  <si>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</si>
  <si>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</si>
  <si>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</si>
  <si>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</si>
  <si>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</si>
  <si>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</si>
  <si>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</si>
  <si>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</si>
  <si>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</si>
  <si>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</si>
  <si>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</si>
  <si>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</si>
  <si>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</si>
  <si>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</si>
  <si>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</si>
  <si>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</si>
  <si>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</si>
  <si>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</si>
  <si>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</si>
  <si>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</si>
  <si>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</si>
  <si>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</si>
  <si>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</si>
  <si>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</si>
  <si>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</si>
  <si>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</si>
  <si>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</si>
  <si>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 по улице Пионерская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</si>
  <si>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</si>
  <si>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</si>
  <si>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</si>
  <si>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</si>
  <si>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</si>
  <si>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</si>
  <si>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</si>
  <si>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</si>
  <si>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</si>
  <si>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</si>
  <si>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</si>
  <si>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</si>
  <si>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</si>
  <si>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</si>
  <si>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</si>
  <si>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</si>
  <si>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</si>
  <si>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</si>
  <si>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</si>
  <si>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</si>
  <si>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</si>
  <si>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</si>
  <si>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</si>
  <si>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</si>
  <si>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</si>
  <si>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335 от 24.12.08г.</t>
  </si>
  <si>
    <t>01.11.2012г</t>
  </si>
  <si>
    <t>01.12.2013г.</t>
  </si>
  <si>
    <t>21.06.2013г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</si>
  <si>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</si>
  <si>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</si>
  <si>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</si>
  <si>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</si>
  <si>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</si>
  <si>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</si>
  <si>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</si>
  <si>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Установка замка, фурнитуры, ремонт поручней</t>
  </si>
  <si>
    <t>Январь</t>
  </si>
  <si>
    <t>Замена участка стояка отопления в подвале</t>
  </si>
  <si>
    <t>Замена  лежака отопления, наладка системы отопления в подвале</t>
  </si>
  <si>
    <t>Ремонт лежака отопления в подвале</t>
  </si>
  <si>
    <t>Замена участка стояка канализации в подвале</t>
  </si>
  <si>
    <t>Замена части лежака отопления в подвале</t>
  </si>
  <si>
    <t>Очистка крыши от сосулек, снега</t>
  </si>
  <si>
    <t>Очистка крыши от снега, сосулек</t>
  </si>
  <si>
    <t>Очистка кровли от сосулек, снега</t>
  </si>
  <si>
    <t>Ремонт дверного полотна, заделка подвального окна фанерой</t>
  </si>
  <si>
    <t>Февраль</t>
  </si>
  <si>
    <t>Смена стекол</t>
  </si>
  <si>
    <t xml:space="preserve">Установка замка  </t>
  </si>
  <si>
    <t>кв.64 замена стояка канализации</t>
  </si>
  <si>
    <t>кв.67 замена стояка канализации</t>
  </si>
  <si>
    <t>Замена участка лежакак отопления в подвале, наладка системы отопления</t>
  </si>
  <si>
    <t>кв.4 ремонт стояка ХВ</t>
  </si>
  <si>
    <t>Ремонт щита этажного</t>
  </si>
  <si>
    <t>Демонтаж антенн, уборка крыши от наледи, сосулек</t>
  </si>
  <si>
    <t>Очистка кровли от сосулек, наледи, ограждение опасных участков от сосулек, наледи</t>
  </si>
  <si>
    <t>Смена дверного блока</t>
  </si>
  <si>
    <t>Март</t>
  </si>
  <si>
    <t xml:space="preserve">Установка замка, фурнитуры </t>
  </si>
  <si>
    <t>Ремонт лестничной площадки</t>
  </si>
  <si>
    <t>Прочистка стояка канализации в подвале</t>
  </si>
  <si>
    <t>Ремонт силовой сборки</t>
  </si>
  <si>
    <t>Замена эл.ввода в квартиру</t>
  </si>
  <si>
    <t>кв.51 ремонт стояка отопления</t>
  </si>
  <si>
    <t>Апрель</t>
  </si>
  <si>
    <t>Ремонт эл.проводки после пожара</t>
  </si>
  <si>
    <t>Ремонт металлической кровли</t>
  </si>
  <si>
    <t>Май</t>
  </si>
  <si>
    <t>Замена лежака отопления в подвале</t>
  </si>
  <si>
    <t>Врезка ХВ в подвале для полива</t>
  </si>
  <si>
    <t>кв.22 замена ввода ХВ</t>
  </si>
  <si>
    <t>Ремонт освещения площадок в подъездах</t>
  </si>
  <si>
    <t>Устройство вент.трубы</t>
  </si>
  <si>
    <t>Ремонт металлической двери в подъезд</t>
  </si>
  <si>
    <t>Устройство дымоходного канала над кровлей</t>
  </si>
  <si>
    <t>Смена дверных блоков в подвал</t>
  </si>
  <si>
    <t>Июнь</t>
  </si>
  <si>
    <t>Демонтаж лежака ХВ</t>
  </si>
  <si>
    <t>Замена задвижки на вводе ХВ, монтаж ввода ХВ</t>
  </si>
  <si>
    <t>Замена ввода ХВ</t>
  </si>
  <si>
    <t>Ремонт водосточной системы</t>
  </si>
  <si>
    <t>Июль</t>
  </si>
  <si>
    <t>Устройство входа в подвал</t>
  </si>
  <si>
    <t>Врезка кранов для полива в 2-х подъездах в подвале</t>
  </si>
  <si>
    <t>Замена стояков отопления кв.51</t>
  </si>
  <si>
    <t>Замена стояка отопления кв.82</t>
  </si>
  <si>
    <t>Штукатурка стен входа в подвал и фундамента, установка замка</t>
  </si>
  <si>
    <t>Август</t>
  </si>
  <si>
    <t>кв.32 ремонт стояка канализации</t>
  </si>
  <si>
    <t>Установка двери в подвале</t>
  </si>
  <si>
    <t>Смена стекол в подъезде</t>
  </si>
  <si>
    <t>Сентябрь</t>
  </si>
  <si>
    <t>Установка замка и ремонт двери выхода на чердак</t>
  </si>
  <si>
    <t>Заполнение системы отопления</t>
  </si>
  <si>
    <t>кв.31 замена стояка отопления с выходом на чердак</t>
  </si>
  <si>
    <t>кв.53 ремонт системы отопления</t>
  </si>
  <si>
    <t>кв.51 замена стояка канализации</t>
  </si>
  <si>
    <t>Ремонт входной площадки</t>
  </si>
  <si>
    <t>Октябрь</t>
  </si>
  <si>
    <t>Заполнение системы отопления, замена шарового крана отопления</t>
  </si>
  <si>
    <t>кв.57 наладка системы отопления</t>
  </si>
  <si>
    <t>Заполнение системы отопления, наладка циркуляции</t>
  </si>
  <si>
    <t>Снятие ПРЭМ для ремонта и поверки</t>
  </si>
  <si>
    <t>Ремонт и поверка ПРЭМ</t>
  </si>
  <si>
    <t>Установка ПРЭМ</t>
  </si>
  <si>
    <t>Ноябрь</t>
  </si>
  <si>
    <t>Ремонт дымовых труб</t>
  </si>
  <si>
    <t>Ремонт освещения на площадке и у входной двери</t>
  </si>
  <si>
    <t>Декабрь</t>
  </si>
  <si>
    <t>с 1 января 2015г -</t>
  </si>
  <si>
    <t>с 1 августа 2015г -</t>
  </si>
  <si>
    <t>Ремонт ступеней входа в подъезды</t>
  </si>
  <si>
    <t>Замена стояка ХВ в подвале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</si>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</sst>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topLeftCell="A160" workbookViewId="0">
      <selection activeCell="E173" sqref="E172:E17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66</v>
      </c>
      <c r="B3" s="30"/>
      <c r="C3" s="30"/>
      <c r="D3" s="30"/>
      <c r="E3" s="30"/>
      <c r="F3" s="30"/>
      <c r="G3" s="30"/>
    </row>
    <row r="4" spans="1:8">
      <c r="A4" s="30" t="s">
        <v>102</v>
      </c>
      <c r="B4" s="30"/>
      <c r="C4" s="30"/>
      <c r="D4" s="30"/>
      <c r="E4" s="30"/>
      <c r="F4" s="30"/>
      <c r="G4" s="30"/>
      <c r="H4" s="10">
        <v>12</v>
      </c>
    </row>
    <row r="5" spans="1:8" ht="11.25" customHeight="1"/>
    <row r="6" spans="1:8">
      <c r="A6" s="1" t="s">
        <v>6</v>
      </c>
      <c r="C6" s="11">
        <f>D7+D8</f>
        <v>6057.58</v>
      </c>
      <c r="D6" s="1" t="s">
        <v>2</v>
      </c>
    </row>
    <row r="7" spans="1:8">
      <c r="A7" s="1" t="s">
        <v>67</v>
      </c>
      <c r="B7" s="1" t="s">
        <v>68</v>
      </c>
      <c r="C7" s="13"/>
      <c r="D7" s="1">
        <v>5673.48</v>
      </c>
      <c r="E7" s="1" t="s">
        <v>2</v>
      </c>
    </row>
    <row r="8" spans="1:8">
      <c r="B8" s="1" t="s">
        <v>69</v>
      </c>
      <c r="C8" s="13"/>
      <c r="D8" s="1">
        <f>50+71.9+114.3+147.9</f>
        <v>384.1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6</v>
      </c>
    </row>
    <row r="11" spans="1:8">
      <c r="A11" s="1" t="s">
        <v>72</v>
      </c>
      <c r="C11" s="1">
        <v>86</v>
      </c>
    </row>
    <row r="12" spans="1:8">
      <c r="A12" s="1" t="s">
        <v>73</v>
      </c>
      <c r="E12" s="1">
        <v>713.9</v>
      </c>
      <c r="F12" s="1" t="s">
        <v>2</v>
      </c>
    </row>
    <row r="13" spans="1:8">
      <c r="A13" s="1" t="s">
        <v>74</v>
      </c>
      <c r="B13" s="1">
        <v>2009.3</v>
      </c>
      <c r="C13" s="1" t="s">
        <v>2</v>
      </c>
    </row>
    <row r="14" spans="1:8">
      <c r="A14" s="1" t="s">
        <v>75</v>
      </c>
      <c r="B14" s="1">
        <v>2009.3</v>
      </c>
      <c r="C14" s="1" t="s">
        <v>2</v>
      </c>
    </row>
    <row r="15" spans="1:8">
      <c r="A15" s="1" t="s">
        <v>76</v>
      </c>
      <c r="D15" s="1">
        <v>3300</v>
      </c>
      <c r="E15" s="1" t="s">
        <v>2</v>
      </c>
    </row>
    <row r="17" spans="1:6">
      <c r="A17" s="1" t="s">
        <v>77</v>
      </c>
    </row>
    <row r="18" spans="1:6">
      <c r="A18" s="29" t="s">
        <v>78</v>
      </c>
      <c r="B18" s="29"/>
      <c r="C18" s="29"/>
      <c r="D18" s="29"/>
      <c r="E18" s="29" t="s">
        <v>79</v>
      </c>
      <c r="F18" s="29"/>
    </row>
    <row r="19" spans="1:6">
      <c r="A19" s="36" t="s">
        <v>80</v>
      </c>
      <c r="B19" s="36"/>
      <c r="C19" s="36"/>
      <c r="D19" s="36"/>
      <c r="E19" s="29" t="s">
        <v>95</v>
      </c>
      <c r="F19" s="29"/>
    </row>
    <row r="20" spans="1:6">
      <c r="A20" s="36" t="s">
        <v>81</v>
      </c>
      <c r="B20" s="36"/>
      <c r="C20" s="36"/>
      <c r="D20" s="36"/>
      <c r="E20" s="29" t="s">
        <v>93</v>
      </c>
      <c r="F20" s="29"/>
    </row>
    <row r="21" spans="1:6">
      <c r="A21" s="36" t="s">
        <v>82</v>
      </c>
      <c r="B21" s="36"/>
      <c r="C21" s="36"/>
      <c r="D21" s="36"/>
      <c r="E21" s="29" t="s">
        <v>94</v>
      </c>
      <c r="F21" s="29"/>
    </row>
    <row r="23" spans="1:6">
      <c r="A23" s="1" t="s">
        <v>83</v>
      </c>
    </row>
    <row r="24" spans="1:6" ht="31.5" customHeight="1">
      <c r="A24" s="28" t="s">
        <v>84</v>
      </c>
      <c r="B24" s="28"/>
      <c r="C24" s="28" t="s">
        <v>85</v>
      </c>
      <c r="D24" s="28"/>
      <c r="E24" s="28" t="s">
        <v>86</v>
      </c>
      <c r="F24" s="28"/>
    </row>
    <row r="25" spans="1:6">
      <c r="A25" s="14" t="s">
        <v>87</v>
      </c>
      <c r="B25" s="14"/>
      <c r="C25" s="29">
        <v>104</v>
      </c>
      <c r="D25" s="29"/>
      <c r="E25" s="29">
        <v>105</v>
      </c>
      <c r="F25" s="29"/>
    </row>
    <row r="26" spans="1:6">
      <c r="A26" s="14" t="s">
        <v>88</v>
      </c>
      <c r="B26" s="14"/>
      <c r="C26" s="29">
        <v>56</v>
      </c>
      <c r="D26" s="29"/>
      <c r="E26" s="29">
        <v>63</v>
      </c>
      <c r="F26" s="29"/>
    </row>
    <row r="28" spans="1:6">
      <c r="A28" s="1" t="s">
        <v>89</v>
      </c>
      <c r="C28" s="1" t="s">
        <v>92</v>
      </c>
    </row>
    <row r="30" spans="1:6">
      <c r="A30" s="1" t="s">
        <v>90</v>
      </c>
    </row>
    <row r="31" spans="1:6">
      <c r="B31" s="1" t="s">
        <v>177</v>
      </c>
      <c r="D31" s="1">
        <v>12.08</v>
      </c>
      <c r="E31" s="1" t="s">
        <v>91</v>
      </c>
    </row>
    <row r="32" spans="1:6">
      <c r="B32" s="1" t="s">
        <v>99</v>
      </c>
      <c r="D32" s="1">
        <v>2.95</v>
      </c>
      <c r="E32" s="1" t="s">
        <v>91</v>
      </c>
    </row>
    <row r="33" spans="1:10">
      <c r="B33" s="1" t="s">
        <v>178</v>
      </c>
      <c r="D33" s="1">
        <v>13.12</v>
      </c>
      <c r="E33" s="1" t="s">
        <v>91</v>
      </c>
    </row>
    <row r="34" spans="1:10">
      <c r="B34" s="1" t="s">
        <v>99</v>
      </c>
      <c r="D34" s="1">
        <v>3.04</v>
      </c>
      <c r="E34" s="1" t="s">
        <v>91</v>
      </c>
    </row>
    <row r="35" spans="1:10" ht="22.5" customHeight="1">
      <c r="A35" s="1" t="s">
        <v>1</v>
      </c>
    </row>
    <row r="36" spans="1:10" ht="98.25" customHeight="1">
      <c r="A36" s="15" t="s">
        <v>3</v>
      </c>
      <c r="B36" s="20" t="s">
        <v>181</v>
      </c>
      <c r="C36" s="20" t="s">
        <v>182</v>
      </c>
      <c r="D36" s="15" t="s">
        <v>96</v>
      </c>
      <c r="E36" s="16" t="s">
        <v>4</v>
      </c>
      <c r="F36" s="21" t="s">
        <v>185</v>
      </c>
      <c r="G36" s="21" t="s">
        <v>186</v>
      </c>
      <c r="H36" s="2"/>
      <c r="I36" s="2"/>
      <c r="J36" s="2"/>
    </row>
    <row r="37" spans="1:10">
      <c r="A37" s="26" t="s">
        <v>34</v>
      </c>
      <c r="B37" s="4">
        <f>D37/C37</f>
        <v>101853.5993485342</v>
      </c>
      <c r="C37" s="5">
        <v>3.07</v>
      </c>
      <c r="D37" s="5">
        <v>312690.55</v>
      </c>
      <c r="E37" s="5">
        <v>-822.76</v>
      </c>
      <c r="F37" s="45">
        <v>606811.76</v>
      </c>
      <c r="G37" s="46">
        <f>D37+D38+E37+E38-F37</f>
        <v>30728.439999999944</v>
      </c>
    </row>
    <row r="38" spans="1:10">
      <c r="A38" s="27"/>
      <c r="B38" s="4">
        <f>D38/C38</f>
        <v>97698.644776119399</v>
      </c>
      <c r="C38" s="5">
        <v>3.35</v>
      </c>
      <c r="D38" s="5">
        <v>327290.46000000002</v>
      </c>
      <c r="E38" s="5">
        <v>-1618.05</v>
      </c>
      <c r="F38" s="45"/>
      <c r="G38" s="47"/>
    </row>
    <row r="39" spans="1:10">
      <c r="A39" s="26" t="s">
        <v>35</v>
      </c>
      <c r="B39" s="4">
        <f t="shared" ref="B39:B44" si="0">D39/C39</f>
        <v>458.27403120919797</v>
      </c>
      <c r="C39" s="5">
        <v>1577.74</v>
      </c>
      <c r="D39" s="5">
        <v>723037.27</v>
      </c>
      <c r="E39" s="5">
        <v>-17211.57</v>
      </c>
      <c r="F39" s="45">
        <v>1093440.82</v>
      </c>
      <c r="G39" s="46">
        <f t="shared" ref="G39" si="1">D39+D40+E39+E40-F39</f>
        <v>64462.560000000056</v>
      </c>
    </row>
    <row r="40" spans="1:10">
      <c r="A40" s="27"/>
      <c r="B40" s="4">
        <f t="shared" si="0"/>
        <v>157.44306190668723</v>
      </c>
      <c r="C40" s="5">
        <v>1756.03</v>
      </c>
      <c r="D40" s="5">
        <v>276474.74</v>
      </c>
      <c r="E40" s="5">
        <v>175602.94</v>
      </c>
      <c r="F40" s="45"/>
      <c r="G40" s="47"/>
    </row>
    <row r="41" spans="1:10" ht="16.5" customHeight="1">
      <c r="A41" s="26" t="s">
        <v>97</v>
      </c>
      <c r="B41" s="4">
        <f t="shared" si="0"/>
        <v>7052.2357348703163</v>
      </c>
      <c r="C41" s="5">
        <v>17.350000000000001</v>
      </c>
      <c r="D41" s="5">
        <v>122356.29</v>
      </c>
      <c r="E41" s="5">
        <v>-2386.62</v>
      </c>
      <c r="F41" s="45">
        <v>246090.33</v>
      </c>
      <c r="G41" s="46">
        <f t="shared" ref="G41" si="2">D41+D42+E41+E42-F41</f>
        <v>4756.6699999999837</v>
      </c>
    </row>
    <row r="42" spans="1:10">
      <c r="A42" s="27"/>
      <c r="B42" s="4">
        <f t="shared" si="0"/>
        <v>6818.1370005189419</v>
      </c>
      <c r="C42" s="5">
        <v>19.27</v>
      </c>
      <c r="D42" s="5">
        <v>131385.5</v>
      </c>
      <c r="E42" s="5">
        <v>-508.17</v>
      </c>
      <c r="F42" s="45"/>
      <c r="G42" s="47"/>
    </row>
    <row r="43" spans="1:10" ht="16.5" customHeight="1">
      <c r="A43" s="26" t="s">
        <v>98</v>
      </c>
      <c r="B43" s="4">
        <f t="shared" si="0"/>
        <v>6723.4220389805096</v>
      </c>
      <c r="C43" s="5">
        <v>26.68</v>
      </c>
      <c r="D43" s="5">
        <v>179380.9</v>
      </c>
      <c r="E43" s="5">
        <v>-3670.05</v>
      </c>
      <c r="F43" s="45">
        <v>351291.07</v>
      </c>
      <c r="G43" s="46">
        <f t="shared" ref="G43" si="3">D43+D44+E43+E44-F43</f>
        <v>6195.25</v>
      </c>
    </row>
    <row r="44" spans="1:10">
      <c r="A44" s="27"/>
      <c r="B44" s="4">
        <f t="shared" si="0"/>
        <v>6440.4671841919544</v>
      </c>
      <c r="C44" s="5">
        <v>28.34</v>
      </c>
      <c r="D44" s="5">
        <v>182522.84</v>
      </c>
      <c r="E44" s="5">
        <v>-747.37</v>
      </c>
      <c r="F44" s="45"/>
      <c r="G44" s="47"/>
    </row>
    <row r="45" spans="1:10">
      <c r="A45" s="3" t="s">
        <v>63</v>
      </c>
      <c r="B45" s="4"/>
      <c r="C45" s="5"/>
      <c r="D45" s="5">
        <f>SUM(D37:D44)</f>
        <v>2255138.5499999998</v>
      </c>
      <c r="E45" s="5">
        <f>SUM(E37:E44)</f>
        <v>148638.35</v>
      </c>
      <c r="F45" s="5">
        <f t="shared" ref="F45:G45" si="4">SUM(F37:F44)</f>
        <v>2297633.98</v>
      </c>
      <c r="G45" s="5">
        <f t="shared" si="4"/>
        <v>106142.91999999998</v>
      </c>
    </row>
    <row r="46" spans="1:10" ht="6" customHeight="1"/>
    <row r="48" spans="1:10">
      <c r="A48" s="1" t="s">
        <v>7</v>
      </c>
    </row>
    <row r="50" spans="1:7" ht="64.5" customHeight="1">
      <c r="A50" s="8" t="s">
        <v>8</v>
      </c>
      <c r="B50" s="31" t="s">
        <v>9</v>
      </c>
      <c r="C50" s="32"/>
      <c r="D50" s="31" t="s">
        <v>10</v>
      </c>
      <c r="E50" s="32"/>
      <c r="F50" s="31" t="s">
        <v>11</v>
      </c>
      <c r="G50" s="32"/>
    </row>
    <row r="51" spans="1:7" ht="38.25" customHeight="1">
      <c r="A51" s="8">
        <v>1</v>
      </c>
      <c r="B51" s="33" t="s">
        <v>100</v>
      </c>
      <c r="C51" s="33"/>
      <c r="D51" s="34" t="s">
        <v>12</v>
      </c>
      <c r="E51" s="34"/>
      <c r="F51" s="35">
        <f>0.58*H4*D7</f>
        <v>39487.420799999993</v>
      </c>
      <c r="G51" s="35"/>
    </row>
    <row r="52" spans="1:7" ht="31.5" customHeight="1">
      <c r="A52" s="8">
        <v>2</v>
      </c>
      <c r="B52" s="33" t="s">
        <v>13</v>
      </c>
      <c r="C52" s="33"/>
      <c r="D52" s="34" t="s">
        <v>12</v>
      </c>
      <c r="E52" s="34"/>
      <c r="F52" s="35">
        <f>1.82*H4*D7</f>
        <v>123908.80319999999</v>
      </c>
      <c r="G52" s="35"/>
    </row>
    <row r="53" spans="1:7">
      <c r="A53" s="12">
        <v>3</v>
      </c>
      <c r="B53" s="33" t="s">
        <v>14</v>
      </c>
      <c r="C53" s="33"/>
      <c r="D53" s="34" t="s">
        <v>15</v>
      </c>
      <c r="E53" s="34"/>
      <c r="F53" s="35">
        <f>0.17*H4*D7</f>
        <v>11573.8992</v>
      </c>
      <c r="G53" s="35"/>
    </row>
    <row r="54" spans="1:7" ht="63" customHeight="1">
      <c r="A54" s="12">
        <v>4</v>
      </c>
      <c r="B54" s="33" t="s">
        <v>16</v>
      </c>
      <c r="C54" s="33"/>
      <c r="D54" s="31" t="s">
        <v>101</v>
      </c>
      <c r="E54" s="32"/>
      <c r="F54" s="35">
        <f>0.84*H4*C6</f>
        <v>61060.4064</v>
      </c>
      <c r="G54" s="35"/>
    </row>
    <row r="55" spans="1:7" ht="62.25" customHeight="1">
      <c r="A55" s="12">
        <v>5</v>
      </c>
      <c r="B55" s="33" t="s">
        <v>17</v>
      </c>
      <c r="C55" s="33"/>
      <c r="D55" s="34" t="s">
        <v>18</v>
      </c>
      <c r="E55" s="34"/>
      <c r="F55" s="35">
        <f>1.37*H4*C6</f>
        <v>99586.6152</v>
      </c>
      <c r="G55" s="35"/>
    </row>
    <row r="56" spans="1:7" ht="31.5" customHeight="1">
      <c r="A56" s="8"/>
      <c r="B56" s="33" t="s">
        <v>19</v>
      </c>
      <c r="C56" s="33"/>
      <c r="D56" s="34"/>
      <c r="E56" s="34"/>
      <c r="F56" s="35">
        <f>SUM(F51:G55)</f>
        <v>335617.14480000001</v>
      </c>
      <c r="G56" s="35"/>
    </row>
    <row r="58" spans="1:7">
      <c r="A58" s="1" t="s">
        <v>20</v>
      </c>
    </row>
    <row r="60" spans="1:7" ht="44.25" customHeight="1">
      <c r="A60" s="8" t="s">
        <v>8</v>
      </c>
      <c r="B60" s="34" t="s">
        <v>21</v>
      </c>
      <c r="C60" s="34"/>
      <c r="D60" s="31" t="s">
        <v>22</v>
      </c>
      <c r="E60" s="32"/>
      <c r="F60" s="31" t="s">
        <v>23</v>
      </c>
      <c r="G60" s="32"/>
    </row>
    <row r="61" spans="1:7" ht="47.25" customHeight="1">
      <c r="A61" s="8">
        <v>1</v>
      </c>
      <c r="B61" s="22" t="s">
        <v>103</v>
      </c>
      <c r="C61" s="22"/>
      <c r="D61" s="23" t="s">
        <v>104</v>
      </c>
      <c r="E61" s="23"/>
      <c r="F61" s="24">
        <v>3221</v>
      </c>
      <c r="G61" s="25"/>
    </row>
    <row r="62" spans="1:7" ht="31.5" customHeight="1">
      <c r="A62" s="8">
        <v>2</v>
      </c>
      <c r="B62" s="22" t="s">
        <v>105</v>
      </c>
      <c r="C62" s="22"/>
      <c r="D62" s="23" t="s">
        <v>104</v>
      </c>
      <c r="E62" s="23"/>
      <c r="F62" s="24">
        <v>3631.97</v>
      </c>
      <c r="G62" s="25"/>
    </row>
    <row r="63" spans="1:7" ht="46.5" customHeight="1">
      <c r="A63" s="17">
        <v>3</v>
      </c>
      <c r="B63" s="22" t="s">
        <v>106</v>
      </c>
      <c r="C63" s="22"/>
      <c r="D63" s="23" t="s">
        <v>104</v>
      </c>
      <c r="E63" s="23"/>
      <c r="F63" s="24">
        <v>12011.31</v>
      </c>
      <c r="G63" s="25"/>
    </row>
    <row r="64" spans="1:7" ht="32.25" customHeight="1">
      <c r="A64" s="17">
        <v>4</v>
      </c>
      <c r="B64" s="22" t="s">
        <v>107</v>
      </c>
      <c r="C64" s="22"/>
      <c r="D64" s="23" t="s">
        <v>104</v>
      </c>
      <c r="E64" s="23"/>
      <c r="F64" s="24">
        <v>1931.06</v>
      </c>
      <c r="G64" s="25"/>
    </row>
    <row r="65" spans="1:7" ht="36" customHeight="1">
      <c r="A65" s="17">
        <v>5</v>
      </c>
      <c r="B65" s="22" t="s">
        <v>108</v>
      </c>
      <c r="C65" s="22"/>
      <c r="D65" s="23" t="s">
        <v>104</v>
      </c>
      <c r="E65" s="23"/>
      <c r="F65" s="24">
        <v>1850.38</v>
      </c>
      <c r="G65" s="25"/>
    </row>
    <row r="66" spans="1:7" ht="34.5" customHeight="1">
      <c r="A66" s="17">
        <v>6</v>
      </c>
      <c r="B66" s="22" t="s">
        <v>109</v>
      </c>
      <c r="C66" s="22"/>
      <c r="D66" s="23" t="s">
        <v>104</v>
      </c>
      <c r="E66" s="23"/>
      <c r="F66" s="24">
        <v>4174.83</v>
      </c>
      <c r="G66" s="25"/>
    </row>
    <row r="67" spans="1:7" ht="31.5" customHeight="1">
      <c r="A67" s="17">
        <v>7</v>
      </c>
      <c r="B67" s="22" t="s">
        <v>110</v>
      </c>
      <c r="C67" s="22"/>
      <c r="D67" s="23" t="s">
        <v>104</v>
      </c>
      <c r="E67" s="23"/>
      <c r="F67" s="24">
        <v>2208.98</v>
      </c>
      <c r="G67" s="25"/>
    </row>
    <row r="68" spans="1:7" ht="32.25" customHeight="1">
      <c r="A68" s="17">
        <v>8</v>
      </c>
      <c r="B68" s="22" t="s">
        <v>111</v>
      </c>
      <c r="C68" s="22"/>
      <c r="D68" s="23" t="s">
        <v>104</v>
      </c>
      <c r="E68" s="23"/>
      <c r="F68" s="24">
        <v>1266.26</v>
      </c>
      <c r="G68" s="25"/>
    </row>
    <row r="69" spans="1:7" ht="32.25" customHeight="1">
      <c r="A69" s="17">
        <v>9</v>
      </c>
      <c r="B69" s="22" t="s">
        <v>112</v>
      </c>
      <c r="C69" s="22"/>
      <c r="D69" s="23" t="s">
        <v>104</v>
      </c>
      <c r="E69" s="23"/>
      <c r="F69" s="24">
        <v>1146.46</v>
      </c>
      <c r="G69" s="25"/>
    </row>
    <row r="70" spans="1:7" ht="57.75" customHeight="1">
      <c r="A70" s="17">
        <v>10</v>
      </c>
      <c r="B70" s="22" t="s">
        <v>113</v>
      </c>
      <c r="C70" s="22"/>
      <c r="D70" s="23" t="s">
        <v>114</v>
      </c>
      <c r="E70" s="23"/>
      <c r="F70" s="24">
        <v>1169</v>
      </c>
      <c r="G70" s="25"/>
    </row>
    <row r="71" spans="1:7">
      <c r="A71" s="17">
        <v>11</v>
      </c>
      <c r="B71" s="22" t="s">
        <v>115</v>
      </c>
      <c r="C71" s="22"/>
      <c r="D71" s="23" t="s">
        <v>114</v>
      </c>
      <c r="E71" s="23"/>
      <c r="F71" s="24">
        <v>626</v>
      </c>
      <c r="G71" s="25"/>
    </row>
    <row r="72" spans="1:7">
      <c r="A72" s="17">
        <v>12</v>
      </c>
      <c r="B72" s="22" t="s">
        <v>116</v>
      </c>
      <c r="C72" s="22"/>
      <c r="D72" s="23" t="s">
        <v>114</v>
      </c>
      <c r="E72" s="23"/>
      <c r="F72" s="24">
        <v>553</v>
      </c>
      <c r="G72" s="25"/>
    </row>
    <row r="73" spans="1:7" ht="35.25" customHeight="1">
      <c r="A73" s="17">
        <v>13</v>
      </c>
      <c r="B73" s="22" t="s">
        <v>117</v>
      </c>
      <c r="C73" s="22"/>
      <c r="D73" s="23" t="s">
        <v>114</v>
      </c>
      <c r="E73" s="23"/>
      <c r="F73" s="24">
        <v>2975.26</v>
      </c>
      <c r="G73" s="25"/>
    </row>
    <row r="74" spans="1:7" ht="33" customHeight="1">
      <c r="A74" s="17">
        <v>14</v>
      </c>
      <c r="B74" s="22" t="s">
        <v>118</v>
      </c>
      <c r="C74" s="22"/>
      <c r="D74" s="23" t="s">
        <v>114</v>
      </c>
      <c r="E74" s="23"/>
      <c r="F74" s="24">
        <v>2481</v>
      </c>
      <c r="G74" s="25"/>
    </row>
    <row r="75" spans="1:7" ht="67.5" customHeight="1">
      <c r="A75" s="17">
        <v>15</v>
      </c>
      <c r="B75" s="22" t="s">
        <v>119</v>
      </c>
      <c r="C75" s="22"/>
      <c r="D75" s="23" t="s">
        <v>114</v>
      </c>
      <c r="E75" s="23"/>
      <c r="F75" s="24">
        <v>5102.4799999999996</v>
      </c>
      <c r="G75" s="25"/>
    </row>
    <row r="76" spans="1:7" ht="21" customHeight="1">
      <c r="A76" s="17">
        <v>16</v>
      </c>
      <c r="B76" s="22" t="s">
        <v>120</v>
      </c>
      <c r="C76" s="22"/>
      <c r="D76" s="23" t="s">
        <v>114</v>
      </c>
      <c r="E76" s="23"/>
      <c r="F76" s="24">
        <v>720.4</v>
      </c>
      <c r="G76" s="25"/>
    </row>
    <row r="77" spans="1:7">
      <c r="A77" s="17">
        <v>17</v>
      </c>
      <c r="B77" s="37" t="s">
        <v>121</v>
      </c>
      <c r="C77" s="38"/>
      <c r="D77" s="23" t="s">
        <v>114</v>
      </c>
      <c r="E77" s="23"/>
      <c r="F77" s="24">
        <v>1467.1</v>
      </c>
      <c r="G77" s="25"/>
    </row>
    <row r="78" spans="1:7" ht="33" customHeight="1">
      <c r="A78" s="17">
        <v>18</v>
      </c>
      <c r="B78" s="22" t="s">
        <v>122</v>
      </c>
      <c r="C78" s="22"/>
      <c r="D78" s="23" t="s">
        <v>114</v>
      </c>
      <c r="E78" s="23"/>
      <c r="F78" s="24">
        <v>8256.16</v>
      </c>
      <c r="G78" s="25"/>
    </row>
    <row r="79" spans="1:7" ht="78.75" customHeight="1">
      <c r="A79" s="17">
        <v>19</v>
      </c>
      <c r="B79" s="22" t="s">
        <v>123</v>
      </c>
      <c r="C79" s="22"/>
      <c r="D79" s="23" t="s">
        <v>114</v>
      </c>
      <c r="E79" s="23"/>
      <c r="F79" s="24">
        <v>1502.48</v>
      </c>
      <c r="G79" s="25"/>
    </row>
    <row r="80" spans="1:7">
      <c r="A80" s="17">
        <v>20</v>
      </c>
      <c r="B80" s="22" t="s">
        <v>124</v>
      </c>
      <c r="C80" s="22"/>
      <c r="D80" s="23" t="s">
        <v>125</v>
      </c>
      <c r="E80" s="23"/>
      <c r="F80" s="24">
        <v>7964</v>
      </c>
      <c r="G80" s="25"/>
    </row>
    <row r="81" spans="1:7" ht="36.75" customHeight="1">
      <c r="A81" s="17">
        <v>21</v>
      </c>
      <c r="B81" s="22" t="s">
        <v>126</v>
      </c>
      <c r="C81" s="22"/>
      <c r="D81" s="23" t="s">
        <v>125</v>
      </c>
      <c r="E81" s="23"/>
      <c r="F81" s="24">
        <v>1156</v>
      </c>
      <c r="G81" s="25"/>
    </row>
    <row r="82" spans="1:7" ht="33.75" customHeight="1">
      <c r="A82" s="17">
        <v>22</v>
      </c>
      <c r="B82" s="22" t="s">
        <v>127</v>
      </c>
      <c r="C82" s="22"/>
      <c r="D82" s="23" t="s">
        <v>125</v>
      </c>
      <c r="E82" s="23"/>
      <c r="F82" s="24">
        <v>509</v>
      </c>
      <c r="G82" s="25"/>
    </row>
    <row r="83" spans="1:7" ht="34.5" customHeight="1">
      <c r="A83" s="17">
        <v>23</v>
      </c>
      <c r="B83" s="22" t="s">
        <v>128</v>
      </c>
      <c r="C83" s="22"/>
      <c r="D83" s="23" t="s">
        <v>125</v>
      </c>
      <c r="E83" s="23"/>
      <c r="F83" s="24">
        <v>729.22</v>
      </c>
      <c r="G83" s="25"/>
    </row>
    <row r="84" spans="1:7">
      <c r="A84" s="17">
        <v>24</v>
      </c>
      <c r="B84" s="22" t="s">
        <v>129</v>
      </c>
      <c r="C84" s="22"/>
      <c r="D84" s="23" t="s">
        <v>125</v>
      </c>
      <c r="E84" s="23"/>
      <c r="F84" s="24">
        <v>635.04</v>
      </c>
      <c r="G84" s="25"/>
    </row>
    <row r="85" spans="1:7">
      <c r="A85" s="17">
        <v>25</v>
      </c>
      <c r="B85" s="22" t="s">
        <v>121</v>
      </c>
      <c r="C85" s="22"/>
      <c r="D85" s="23" t="s">
        <v>125</v>
      </c>
      <c r="E85" s="23"/>
      <c r="F85" s="24">
        <v>1813.45</v>
      </c>
      <c r="G85" s="25"/>
    </row>
    <row r="86" spans="1:7" ht="34.5" customHeight="1">
      <c r="A86" s="17">
        <v>26</v>
      </c>
      <c r="B86" s="22" t="s">
        <v>130</v>
      </c>
      <c r="C86" s="22"/>
      <c r="D86" s="23" t="s">
        <v>125</v>
      </c>
      <c r="E86" s="23"/>
      <c r="F86" s="24">
        <v>906.72</v>
      </c>
      <c r="G86" s="25"/>
    </row>
    <row r="87" spans="1:7" ht="35.25" customHeight="1">
      <c r="A87" s="17">
        <v>27</v>
      </c>
      <c r="B87" s="22" t="s">
        <v>130</v>
      </c>
      <c r="C87" s="22"/>
      <c r="D87" s="23" t="s">
        <v>125</v>
      </c>
      <c r="E87" s="23"/>
      <c r="F87" s="24">
        <v>906.72</v>
      </c>
      <c r="G87" s="25"/>
    </row>
    <row r="88" spans="1:7" ht="38.25" customHeight="1">
      <c r="A88" s="17">
        <v>28</v>
      </c>
      <c r="B88" s="22" t="s">
        <v>131</v>
      </c>
      <c r="C88" s="22"/>
      <c r="D88" s="23" t="s">
        <v>132</v>
      </c>
      <c r="E88" s="23"/>
      <c r="F88" s="24">
        <v>868.9</v>
      </c>
      <c r="G88" s="25"/>
    </row>
    <row r="89" spans="1:7" ht="33.75" customHeight="1">
      <c r="A89" s="17">
        <v>29</v>
      </c>
      <c r="B89" s="22" t="s">
        <v>133</v>
      </c>
      <c r="C89" s="22"/>
      <c r="D89" s="23" t="s">
        <v>132</v>
      </c>
      <c r="E89" s="23"/>
      <c r="F89" s="24">
        <v>1936.07</v>
      </c>
      <c r="G89" s="25"/>
    </row>
    <row r="90" spans="1:7" ht="33.75" customHeight="1">
      <c r="A90" s="19">
        <v>30</v>
      </c>
      <c r="B90" s="22" t="s">
        <v>179</v>
      </c>
      <c r="C90" s="22"/>
      <c r="D90" s="23" t="s">
        <v>135</v>
      </c>
      <c r="E90" s="23"/>
      <c r="F90" s="24">
        <v>5046</v>
      </c>
      <c r="G90" s="25"/>
    </row>
    <row r="91" spans="1:7" ht="32.25" customHeight="1">
      <c r="A91" s="19">
        <v>31</v>
      </c>
      <c r="B91" s="22" t="s">
        <v>134</v>
      </c>
      <c r="C91" s="22"/>
      <c r="D91" s="23" t="s">
        <v>135</v>
      </c>
      <c r="E91" s="23"/>
      <c r="F91" s="24">
        <v>4205</v>
      </c>
      <c r="G91" s="25"/>
    </row>
    <row r="92" spans="1:7" ht="33" customHeight="1">
      <c r="A92" s="19">
        <v>32</v>
      </c>
      <c r="B92" s="22" t="s">
        <v>136</v>
      </c>
      <c r="C92" s="22"/>
      <c r="D92" s="23" t="s">
        <v>135</v>
      </c>
      <c r="E92" s="23"/>
      <c r="F92" s="24">
        <v>17345.400000000001</v>
      </c>
      <c r="G92" s="25"/>
    </row>
    <row r="93" spans="1:7" ht="36.75" customHeight="1">
      <c r="A93" s="19">
        <v>33</v>
      </c>
      <c r="B93" s="22" t="s">
        <v>136</v>
      </c>
      <c r="C93" s="22"/>
      <c r="D93" s="23" t="s">
        <v>135</v>
      </c>
      <c r="E93" s="23"/>
      <c r="F93" s="24">
        <v>14068.46</v>
      </c>
      <c r="G93" s="25"/>
    </row>
    <row r="94" spans="1:7" ht="36.75" customHeight="1">
      <c r="A94" s="19">
        <v>34</v>
      </c>
      <c r="B94" s="22" t="s">
        <v>137</v>
      </c>
      <c r="C94" s="22"/>
      <c r="D94" s="23" t="s">
        <v>135</v>
      </c>
      <c r="E94" s="23"/>
      <c r="F94" s="24">
        <v>1030.8499999999999</v>
      </c>
      <c r="G94" s="25"/>
    </row>
    <row r="95" spans="1:7">
      <c r="A95" s="19">
        <v>35</v>
      </c>
      <c r="B95" s="22" t="s">
        <v>138</v>
      </c>
      <c r="C95" s="22"/>
      <c r="D95" s="23" t="s">
        <v>135</v>
      </c>
      <c r="E95" s="23"/>
      <c r="F95" s="24">
        <v>7716.58</v>
      </c>
      <c r="G95" s="25"/>
    </row>
    <row r="96" spans="1:7" ht="35.25" customHeight="1">
      <c r="A96" s="19">
        <v>36</v>
      </c>
      <c r="B96" s="22" t="s">
        <v>139</v>
      </c>
      <c r="C96" s="22"/>
      <c r="D96" s="23" t="s">
        <v>135</v>
      </c>
      <c r="E96" s="23"/>
      <c r="F96" s="24">
        <v>569.28</v>
      </c>
      <c r="G96" s="25"/>
    </row>
    <row r="97" spans="1:7">
      <c r="A97" s="19">
        <v>37</v>
      </c>
      <c r="B97" s="22" t="s">
        <v>140</v>
      </c>
      <c r="C97" s="22"/>
      <c r="D97" s="23" t="s">
        <v>135</v>
      </c>
      <c r="E97" s="23"/>
      <c r="F97" s="24">
        <v>2923.29</v>
      </c>
      <c r="G97" s="25"/>
    </row>
    <row r="98" spans="1:7" ht="39" customHeight="1">
      <c r="A98" s="19">
        <v>38</v>
      </c>
      <c r="B98" s="22" t="s">
        <v>141</v>
      </c>
      <c r="C98" s="22"/>
      <c r="D98" s="23" t="s">
        <v>135</v>
      </c>
      <c r="E98" s="23"/>
      <c r="F98" s="24">
        <v>2775.4</v>
      </c>
      <c r="G98" s="25"/>
    </row>
    <row r="99" spans="1:7" ht="33.75" customHeight="1">
      <c r="A99" s="19">
        <v>39</v>
      </c>
      <c r="B99" s="22" t="s">
        <v>142</v>
      </c>
      <c r="C99" s="22"/>
      <c r="D99" s="23" t="s">
        <v>135</v>
      </c>
      <c r="E99" s="23"/>
      <c r="F99" s="24">
        <v>3828.6</v>
      </c>
      <c r="G99" s="25"/>
    </row>
    <row r="100" spans="1:7" ht="30.75" customHeight="1">
      <c r="A100" s="19">
        <v>40</v>
      </c>
      <c r="B100" s="22" t="s">
        <v>143</v>
      </c>
      <c r="C100" s="22"/>
      <c r="D100" s="23" t="s">
        <v>144</v>
      </c>
      <c r="E100" s="23"/>
      <c r="F100" s="24">
        <v>13805</v>
      </c>
      <c r="G100" s="25"/>
    </row>
    <row r="101" spans="1:7">
      <c r="A101" s="19">
        <v>41</v>
      </c>
      <c r="B101" s="22" t="s">
        <v>145</v>
      </c>
      <c r="C101" s="22"/>
      <c r="D101" s="23" t="s">
        <v>144</v>
      </c>
      <c r="E101" s="23"/>
      <c r="F101" s="24">
        <v>4605.34</v>
      </c>
      <c r="G101" s="25"/>
    </row>
    <row r="102" spans="1:7" ht="32.25" customHeight="1">
      <c r="A102" s="19">
        <v>42</v>
      </c>
      <c r="B102" s="22" t="s">
        <v>146</v>
      </c>
      <c r="C102" s="22"/>
      <c r="D102" s="23" t="s">
        <v>144</v>
      </c>
      <c r="E102" s="23"/>
      <c r="F102" s="24">
        <v>11705.86</v>
      </c>
      <c r="G102" s="25"/>
    </row>
    <row r="103" spans="1:7" ht="33" customHeight="1">
      <c r="A103" s="19">
        <v>43</v>
      </c>
      <c r="B103" s="22" t="s">
        <v>180</v>
      </c>
      <c r="C103" s="22"/>
      <c r="D103" s="23" t="s">
        <v>144</v>
      </c>
      <c r="E103" s="23"/>
      <c r="F103" s="24">
        <v>3471.33</v>
      </c>
      <c r="G103" s="25"/>
    </row>
    <row r="104" spans="1:7">
      <c r="A104" s="19">
        <v>44</v>
      </c>
      <c r="B104" s="22" t="s">
        <v>147</v>
      </c>
      <c r="C104" s="22"/>
      <c r="D104" s="23" t="s">
        <v>144</v>
      </c>
      <c r="E104" s="23"/>
      <c r="F104" s="24">
        <v>10826.96</v>
      </c>
      <c r="G104" s="25"/>
    </row>
    <row r="105" spans="1:7" ht="34.5" customHeight="1">
      <c r="A105" s="19">
        <v>45</v>
      </c>
      <c r="B105" s="22" t="s">
        <v>148</v>
      </c>
      <c r="C105" s="22"/>
      <c r="D105" s="23" t="s">
        <v>149</v>
      </c>
      <c r="E105" s="23"/>
      <c r="F105" s="24">
        <v>1886</v>
      </c>
      <c r="G105" s="25"/>
    </row>
    <row r="106" spans="1:7" ht="34.5" customHeight="1">
      <c r="A106" s="19">
        <v>46</v>
      </c>
      <c r="B106" s="22" t="s">
        <v>150</v>
      </c>
      <c r="C106" s="22"/>
      <c r="D106" s="23" t="s">
        <v>149</v>
      </c>
      <c r="E106" s="23"/>
      <c r="F106" s="24">
        <v>49283</v>
      </c>
      <c r="G106" s="25"/>
    </row>
    <row r="107" spans="1:7" ht="36" customHeight="1">
      <c r="A107" s="19">
        <v>47</v>
      </c>
      <c r="B107" s="22" t="s">
        <v>151</v>
      </c>
      <c r="C107" s="22"/>
      <c r="D107" s="23" t="s">
        <v>149</v>
      </c>
      <c r="E107" s="23"/>
      <c r="F107" s="24">
        <v>4179.12</v>
      </c>
      <c r="G107" s="25"/>
    </row>
    <row r="108" spans="1:7" ht="31.5" customHeight="1">
      <c r="A108" s="19">
        <v>48</v>
      </c>
      <c r="B108" s="22" t="s">
        <v>152</v>
      </c>
      <c r="C108" s="22"/>
      <c r="D108" s="23" t="s">
        <v>149</v>
      </c>
      <c r="E108" s="23"/>
      <c r="F108" s="24">
        <v>5029.33</v>
      </c>
      <c r="G108" s="25"/>
    </row>
    <row r="109" spans="1:7" ht="37.5" customHeight="1">
      <c r="A109" s="19">
        <v>49</v>
      </c>
      <c r="B109" s="22" t="s">
        <v>153</v>
      </c>
      <c r="C109" s="22"/>
      <c r="D109" s="23" t="s">
        <v>149</v>
      </c>
      <c r="E109" s="23"/>
      <c r="F109" s="24">
        <v>1569.13</v>
      </c>
      <c r="G109" s="25"/>
    </row>
    <row r="110" spans="1:7">
      <c r="A110" s="19">
        <v>50</v>
      </c>
      <c r="B110" s="22" t="s">
        <v>129</v>
      </c>
      <c r="C110" s="22"/>
      <c r="D110" s="23" t="s">
        <v>149</v>
      </c>
      <c r="E110" s="23"/>
      <c r="F110" s="24">
        <v>2452.8000000000002</v>
      </c>
      <c r="G110" s="25"/>
    </row>
    <row r="111" spans="1:7" ht="51.75" customHeight="1">
      <c r="A111" s="19">
        <v>51</v>
      </c>
      <c r="B111" s="22" t="s">
        <v>154</v>
      </c>
      <c r="C111" s="22"/>
      <c r="D111" s="23" t="s">
        <v>155</v>
      </c>
      <c r="E111" s="23"/>
      <c r="F111" s="24">
        <v>3474</v>
      </c>
      <c r="G111" s="25"/>
    </row>
    <row r="112" spans="1:7" ht="37.5" customHeight="1">
      <c r="A112" s="19">
        <v>52</v>
      </c>
      <c r="B112" s="22" t="s">
        <v>156</v>
      </c>
      <c r="C112" s="22"/>
      <c r="D112" s="23" t="s">
        <v>155</v>
      </c>
      <c r="E112" s="23"/>
      <c r="F112" s="24">
        <v>681.49</v>
      </c>
      <c r="G112" s="25"/>
    </row>
    <row r="113" spans="1:7" ht="34.5" customHeight="1">
      <c r="A113" s="19">
        <v>53</v>
      </c>
      <c r="B113" s="22" t="s">
        <v>157</v>
      </c>
      <c r="C113" s="22"/>
      <c r="D113" s="23" t="s">
        <v>155</v>
      </c>
      <c r="E113" s="23"/>
      <c r="F113" s="24">
        <v>2114.39</v>
      </c>
      <c r="G113" s="25"/>
    </row>
    <row r="114" spans="1:7">
      <c r="A114" s="19">
        <v>54</v>
      </c>
      <c r="B114" s="22" t="s">
        <v>158</v>
      </c>
      <c r="C114" s="22"/>
      <c r="D114" s="23" t="s">
        <v>159</v>
      </c>
      <c r="E114" s="23"/>
      <c r="F114" s="24">
        <v>882</v>
      </c>
      <c r="G114" s="25"/>
    </row>
    <row r="115" spans="1:7" ht="32.25" customHeight="1">
      <c r="A115" s="19">
        <v>55</v>
      </c>
      <c r="B115" s="22" t="s">
        <v>160</v>
      </c>
      <c r="C115" s="22"/>
      <c r="D115" s="23" t="s">
        <v>159</v>
      </c>
      <c r="E115" s="23"/>
      <c r="F115" s="24">
        <v>1547</v>
      </c>
      <c r="G115" s="25"/>
    </row>
    <row r="116" spans="1:7" ht="33.75" customHeight="1">
      <c r="A116" s="19">
        <v>56</v>
      </c>
      <c r="B116" s="22" t="s">
        <v>161</v>
      </c>
      <c r="C116" s="22"/>
      <c r="D116" s="23" t="s">
        <v>159</v>
      </c>
      <c r="E116" s="23"/>
      <c r="F116" s="24">
        <v>441.88</v>
      </c>
      <c r="G116" s="25"/>
    </row>
    <row r="117" spans="1:7" ht="48.75" customHeight="1">
      <c r="A117" s="19">
        <v>57</v>
      </c>
      <c r="B117" s="22" t="s">
        <v>162</v>
      </c>
      <c r="C117" s="22"/>
      <c r="D117" s="23" t="s">
        <v>159</v>
      </c>
      <c r="E117" s="23"/>
      <c r="F117" s="24">
        <v>2789.26</v>
      </c>
      <c r="G117" s="25"/>
    </row>
    <row r="118" spans="1:7" ht="39" customHeight="1">
      <c r="A118" s="19">
        <v>58</v>
      </c>
      <c r="B118" s="22" t="s">
        <v>163</v>
      </c>
      <c r="C118" s="22"/>
      <c r="D118" s="23" t="s">
        <v>159</v>
      </c>
      <c r="E118" s="23"/>
      <c r="F118" s="24">
        <v>486.67</v>
      </c>
      <c r="G118" s="25"/>
    </row>
    <row r="119" spans="1:7" ht="34.5" customHeight="1">
      <c r="A119" s="19">
        <v>59</v>
      </c>
      <c r="B119" s="22" t="s">
        <v>164</v>
      </c>
      <c r="C119" s="22"/>
      <c r="D119" s="23" t="s">
        <v>159</v>
      </c>
      <c r="E119" s="23"/>
      <c r="F119" s="24">
        <v>1767.52</v>
      </c>
      <c r="G119" s="25"/>
    </row>
    <row r="120" spans="1:7" ht="21.75" customHeight="1">
      <c r="A120" s="19">
        <v>60</v>
      </c>
      <c r="B120" s="22" t="s">
        <v>165</v>
      </c>
      <c r="C120" s="22"/>
      <c r="D120" s="23" t="s">
        <v>166</v>
      </c>
      <c r="E120" s="23"/>
      <c r="F120" s="24">
        <v>1758</v>
      </c>
      <c r="G120" s="25"/>
    </row>
    <row r="121" spans="1:7" ht="56.25" customHeight="1">
      <c r="A121" s="19">
        <v>61</v>
      </c>
      <c r="B121" s="22" t="s">
        <v>167</v>
      </c>
      <c r="C121" s="22"/>
      <c r="D121" s="23" t="s">
        <v>166</v>
      </c>
      <c r="E121" s="23"/>
      <c r="F121" s="24">
        <v>857.88</v>
      </c>
      <c r="G121" s="25"/>
    </row>
    <row r="122" spans="1:7" ht="30.75" customHeight="1">
      <c r="A122" s="19">
        <v>62</v>
      </c>
      <c r="B122" s="22" t="s">
        <v>107</v>
      </c>
      <c r="C122" s="22"/>
      <c r="D122" s="23" t="s">
        <v>166</v>
      </c>
      <c r="E122" s="23"/>
      <c r="F122" s="24">
        <v>1808.94</v>
      </c>
      <c r="G122" s="25"/>
    </row>
    <row r="123" spans="1:7" ht="30.75" customHeight="1">
      <c r="A123" s="19">
        <v>63</v>
      </c>
      <c r="B123" s="22" t="s">
        <v>168</v>
      </c>
      <c r="C123" s="22"/>
      <c r="D123" s="23" t="s">
        <v>166</v>
      </c>
      <c r="E123" s="23"/>
      <c r="F123" s="24">
        <v>869.81</v>
      </c>
      <c r="G123" s="25"/>
    </row>
    <row r="124" spans="1:7" ht="48" customHeight="1">
      <c r="A124" s="19">
        <v>64</v>
      </c>
      <c r="B124" s="22" t="s">
        <v>169</v>
      </c>
      <c r="C124" s="22"/>
      <c r="D124" s="23" t="s">
        <v>166</v>
      </c>
      <c r="E124" s="23"/>
      <c r="F124" s="24">
        <v>39.07</v>
      </c>
      <c r="G124" s="25"/>
    </row>
    <row r="125" spans="1:7" ht="35.25" customHeight="1">
      <c r="A125" s="19">
        <v>65</v>
      </c>
      <c r="B125" s="22" t="s">
        <v>161</v>
      </c>
      <c r="C125" s="22"/>
      <c r="D125" s="23" t="s">
        <v>166</v>
      </c>
      <c r="E125" s="23"/>
      <c r="F125" s="24">
        <v>284.12</v>
      </c>
      <c r="G125" s="25"/>
    </row>
    <row r="126" spans="1:7">
      <c r="A126" s="19">
        <v>66</v>
      </c>
      <c r="B126" s="22" t="s">
        <v>121</v>
      </c>
      <c r="C126" s="22"/>
      <c r="D126" s="23" t="s">
        <v>166</v>
      </c>
      <c r="E126" s="23"/>
      <c r="F126" s="24">
        <v>2081.29</v>
      </c>
      <c r="G126" s="25"/>
    </row>
    <row r="127" spans="1:7" ht="31.5" customHeight="1">
      <c r="A127" s="19">
        <v>67</v>
      </c>
      <c r="B127" s="22" t="s">
        <v>170</v>
      </c>
      <c r="C127" s="22"/>
      <c r="D127" s="23" t="s">
        <v>166</v>
      </c>
      <c r="E127" s="23"/>
      <c r="F127" s="24">
        <v>749.5</v>
      </c>
      <c r="G127" s="25"/>
    </row>
    <row r="128" spans="1:7">
      <c r="A128" s="19">
        <v>68</v>
      </c>
      <c r="B128" s="22" t="s">
        <v>171</v>
      </c>
      <c r="C128" s="22"/>
      <c r="D128" s="23" t="s">
        <v>166</v>
      </c>
      <c r="E128" s="23"/>
      <c r="F128" s="24">
        <v>6300</v>
      </c>
      <c r="G128" s="25"/>
    </row>
    <row r="129" spans="1:7">
      <c r="A129" s="19">
        <v>69</v>
      </c>
      <c r="B129" s="22" t="s">
        <v>172</v>
      </c>
      <c r="C129" s="22"/>
      <c r="D129" s="23" t="s">
        <v>173</v>
      </c>
      <c r="E129" s="23"/>
      <c r="F129" s="24">
        <v>749.5</v>
      </c>
      <c r="G129" s="25"/>
    </row>
    <row r="130" spans="1:7" ht="21.75" customHeight="1">
      <c r="A130" s="19">
        <v>70</v>
      </c>
      <c r="B130" s="22" t="s">
        <v>174</v>
      </c>
      <c r="C130" s="22"/>
      <c r="D130" s="23" t="s">
        <v>173</v>
      </c>
      <c r="E130" s="23"/>
      <c r="F130" s="24">
        <v>3226</v>
      </c>
      <c r="G130" s="25"/>
    </row>
    <row r="131" spans="1:7" ht="56.25" customHeight="1">
      <c r="A131" s="19">
        <v>71</v>
      </c>
      <c r="B131" s="22" t="s">
        <v>175</v>
      </c>
      <c r="C131" s="22"/>
      <c r="D131" s="23" t="s">
        <v>176</v>
      </c>
      <c r="E131" s="23"/>
      <c r="F131" s="24">
        <v>311.77999999999997</v>
      </c>
      <c r="G131" s="25"/>
    </row>
    <row r="132" spans="1:7" ht="26.25" customHeight="1">
      <c r="A132" s="19">
        <v>72</v>
      </c>
      <c r="B132" s="22" t="s">
        <v>121</v>
      </c>
      <c r="C132" s="22"/>
      <c r="D132" s="23" t="s">
        <v>176</v>
      </c>
      <c r="E132" s="23"/>
      <c r="F132" s="24">
        <v>453.36</v>
      </c>
      <c r="G132" s="25"/>
    </row>
    <row r="133" spans="1:7" ht="26.25" customHeight="1">
      <c r="A133" s="19">
        <v>73</v>
      </c>
      <c r="B133" s="22" t="s">
        <v>158</v>
      </c>
      <c r="C133" s="22"/>
      <c r="D133" s="23" t="s">
        <v>176</v>
      </c>
      <c r="E133" s="23"/>
      <c r="F133" s="24">
        <v>3251</v>
      </c>
      <c r="G133" s="25"/>
    </row>
    <row r="134" spans="1:7" ht="48" customHeight="1">
      <c r="A134" s="8"/>
      <c r="B134" s="43" t="s">
        <v>65</v>
      </c>
      <c r="C134" s="44"/>
      <c r="D134" s="31"/>
      <c r="E134" s="32"/>
      <c r="F134" s="39">
        <f>SUM(F61:G133)</f>
        <v>278967.44</v>
      </c>
      <c r="G134" s="32"/>
    </row>
    <row r="136" spans="1:7">
      <c r="A136" s="1" t="s">
        <v>24</v>
      </c>
      <c r="D136" s="6">
        <f>3.94*H4*C6</f>
        <v>286402.3824</v>
      </c>
      <c r="E136" s="1" t="s">
        <v>25</v>
      </c>
    </row>
    <row r="137" spans="1:7">
      <c r="A137" s="1" t="s">
        <v>26</v>
      </c>
      <c r="D137" s="6">
        <f>475641.04*5.3%+(H4-7)*D7*1.25</f>
        <v>60668.225120000003</v>
      </c>
      <c r="E137" s="1" t="s">
        <v>25</v>
      </c>
    </row>
    <row r="139" spans="1:7">
      <c r="A139" s="1" t="s">
        <v>38</v>
      </c>
    </row>
    <row r="140" spans="1:7">
      <c r="A140" s="1" t="s">
        <v>183</v>
      </c>
    </row>
    <row r="141" spans="1:7">
      <c r="B141" s="1" t="s">
        <v>37</v>
      </c>
      <c r="F141" s="6">
        <v>844784.09</v>
      </c>
      <c r="G141" s="1" t="s">
        <v>25</v>
      </c>
    </row>
    <row r="143" spans="1:7">
      <c r="A143" s="1" t="s">
        <v>184</v>
      </c>
    </row>
    <row r="144" spans="1:7">
      <c r="B144" s="1" t="s">
        <v>36</v>
      </c>
      <c r="F144" s="6">
        <f>F56+F134+D136</f>
        <v>900986.96720000007</v>
      </c>
      <c r="G144" s="1" t="s">
        <v>25</v>
      </c>
    </row>
    <row r="145" spans="1:7">
      <c r="F145" s="6"/>
    </row>
    <row r="146" spans="1:7">
      <c r="A146" s="1" t="s">
        <v>187</v>
      </c>
      <c r="F146" s="6"/>
    </row>
    <row r="147" spans="1:7">
      <c r="B147" s="1" t="s">
        <v>188</v>
      </c>
      <c r="F147" s="6">
        <v>134846.32</v>
      </c>
      <c r="G147" s="1" t="s">
        <v>25</v>
      </c>
    </row>
    <row r="148" spans="1:7" ht="30" customHeight="1">
      <c r="A148" s="1" t="s">
        <v>27</v>
      </c>
    </row>
    <row r="149" spans="1:7" ht="32.25" customHeight="1"/>
    <row r="150" spans="1:7" ht="28.5" customHeight="1">
      <c r="A150" s="7" t="s">
        <v>28</v>
      </c>
      <c r="B150" s="40" t="s">
        <v>29</v>
      </c>
      <c r="C150" s="40"/>
      <c r="D150" s="7" t="s">
        <v>30</v>
      </c>
      <c r="E150" s="40" t="s">
        <v>31</v>
      </c>
      <c r="F150" s="40"/>
      <c r="G150" s="7" t="s">
        <v>32</v>
      </c>
    </row>
    <row r="151" spans="1:7" ht="33.75" customHeight="1">
      <c r="A151" s="41" t="s">
        <v>33</v>
      </c>
      <c r="B151" s="42" t="s">
        <v>51</v>
      </c>
      <c r="C151" s="42"/>
      <c r="D151" s="9">
        <v>8</v>
      </c>
      <c r="E151" s="42" t="s">
        <v>53</v>
      </c>
      <c r="F151" s="42"/>
      <c r="G151" s="18">
        <v>8</v>
      </c>
    </row>
    <row r="152" spans="1:7" ht="43.5" customHeight="1">
      <c r="A152" s="41"/>
      <c r="B152" s="42" t="s">
        <v>39</v>
      </c>
      <c r="C152" s="42"/>
      <c r="D152" s="9">
        <v>18</v>
      </c>
      <c r="E152" s="42" t="s">
        <v>53</v>
      </c>
      <c r="F152" s="42"/>
      <c r="G152" s="18">
        <v>18</v>
      </c>
    </row>
    <row r="153" spans="1:7" ht="69" customHeight="1">
      <c r="A153" s="41"/>
      <c r="B153" s="42" t="s">
        <v>40</v>
      </c>
      <c r="C153" s="42"/>
      <c r="D153" s="9">
        <v>3</v>
      </c>
      <c r="E153" s="42" t="s">
        <v>53</v>
      </c>
      <c r="F153" s="42"/>
      <c r="G153" s="18">
        <v>3</v>
      </c>
    </row>
    <row r="154" spans="1:7" ht="37.5" customHeight="1">
      <c r="A154" s="9" t="s">
        <v>41</v>
      </c>
      <c r="B154" s="42" t="s">
        <v>42</v>
      </c>
      <c r="C154" s="42"/>
      <c r="D154" s="9"/>
      <c r="E154" s="42" t="s">
        <v>54</v>
      </c>
      <c r="F154" s="42"/>
      <c r="G154" s="18"/>
    </row>
    <row r="155" spans="1:7" ht="60" customHeight="1">
      <c r="A155" s="41" t="s">
        <v>43</v>
      </c>
      <c r="B155" s="42" t="s">
        <v>52</v>
      </c>
      <c r="C155" s="42"/>
      <c r="D155" s="9">
        <v>8</v>
      </c>
      <c r="E155" s="42" t="s">
        <v>55</v>
      </c>
      <c r="F155" s="42"/>
      <c r="G155" s="18">
        <v>8</v>
      </c>
    </row>
    <row r="156" spans="1:7" ht="33" customHeight="1">
      <c r="A156" s="41"/>
      <c r="B156" s="42" t="s">
        <v>44</v>
      </c>
      <c r="C156" s="42"/>
      <c r="D156" s="9">
        <v>3</v>
      </c>
      <c r="E156" s="42" t="s">
        <v>56</v>
      </c>
      <c r="F156" s="42"/>
      <c r="G156" s="18">
        <v>3</v>
      </c>
    </row>
    <row r="157" spans="1:7" ht="42.75" customHeight="1">
      <c r="A157" s="41"/>
      <c r="B157" s="42" t="s">
        <v>48</v>
      </c>
      <c r="C157" s="42"/>
      <c r="D157" s="9">
        <v>11</v>
      </c>
      <c r="E157" s="42" t="s">
        <v>57</v>
      </c>
      <c r="F157" s="42"/>
      <c r="G157" s="18">
        <v>11</v>
      </c>
    </row>
    <row r="158" spans="1:7" ht="36" customHeight="1">
      <c r="A158" s="41"/>
      <c r="B158" s="42" t="s">
        <v>49</v>
      </c>
      <c r="C158" s="42"/>
      <c r="D158" s="9"/>
      <c r="E158" s="42" t="s">
        <v>58</v>
      </c>
      <c r="F158" s="42"/>
      <c r="G158" s="18"/>
    </row>
    <row r="159" spans="1:7">
      <c r="A159" s="41"/>
      <c r="B159" s="42" t="s">
        <v>50</v>
      </c>
      <c r="C159" s="42"/>
      <c r="D159" s="9"/>
      <c r="E159" s="42" t="s">
        <v>59</v>
      </c>
      <c r="F159" s="42"/>
      <c r="G159" s="18"/>
    </row>
    <row r="160" spans="1:7">
      <c r="A160" s="41"/>
      <c r="B160" s="42" t="s">
        <v>45</v>
      </c>
      <c r="C160" s="42"/>
      <c r="D160" s="9"/>
      <c r="E160" s="42" t="s">
        <v>60</v>
      </c>
      <c r="F160" s="42"/>
      <c r="G160" s="18"/>
    </row>
    <row r="161" spans="1:7" ht="33.75" customHeight="1">
      <c r="A161" s="41"/>
      <c r="B161" s="42" t="s">
        <v>46</v>
      </c>
      <c r="C161" s="42"/>
      <c r="D161" s="9">
        <v>8</v>
      </c>
      <c r="E161" s="42" t="s">
        <v>55</v>
      </c>
      <c r="F161" s="42"/>
      <c r="G161" s="18">
        <v>8</v>
      </c>
    </row>
    <row r="162" spans="1:7">
      <c r="A162" s="41"/>
      <c r="B162" s="42" t="s">
        <v>47</v>
      </c>
      <c r="C162" s="42"/>
      <c r="D162" s="9">
        <v>12</v>
      </c>
      <c r="E162" s="42"/>
      <c r="F162" s="42"/>
      <c r="G162" s="18">
        <v>12</v>
      </c>
    </row>
    <row r="165" spans="1:7">
      <c r="A165" s="1" t="s">
        <v>189</v>
      </c>
      <c r="F165" s="1" t="s">
        <v>61</v>
      </c>
    </row>
    <row r="167" spans="1:7">
      <c r="A167" s="1" t="s">
        <v>64</v>
      </c>
      <c r="F167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305">
    <mergeCell ref="B154:C154"/>
    <mergeCell ref="E154:F154"/>
    <mergeCell ref="A155:A162"/>
    <mergeCell ref="B155:C155"/>
    <mergeCell ref="E155:F155"/>
    <mergeCell ref="B156:C156"/>
    <mergeCell ref="E156:F156"/>
    <mergeCell ref="B157:C157"/>
    <mergeCell ref="E157:F157"/>
    <mergeCell ref="B161:C161"/>
    <mergeCell ref="E161:F161"/>
    <mergeCell ref="B162:C162"/>
    <mergeCell ref="E162:F162"/>
    <mergeCell ref="B158:C158"/>
    <mergeCell ref="E158:F158"/>
    <mergeCell ref="B159:C159"/>
    <mergeCell ref="E159:F159"/>
    <mergeCell ref="B160:C160"/>
    <mergeCell ref="E160:F160"/>
    <mergeCell ref="F134:G134"/>
    <mergeCell ref="B150:C150"/>
    <mergeCell ref="E150:F150"/>
    <mergeCell ref="A151:A153"/>
    <mergeCell ref="B151:C151"/>
    <mergeCell ref="E151:F151"/>
    <mergeCell ref="B152:C152"/>
    <mergeCell ref="E152:F152"/>
    <mergeCell ref="B153:C153"/>
    <mergeCell ref="E153:F153"/>
    <mergeCell ref="B134:C134"/>
    <mergeCell ref="D134:E134"/>
    <mergeCell ref="B130:C130"/>
    <mergeCell ref="B131:C131"/>
    <mergeCell ref="B132:C132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B101:C101"/>
    <mergeCell ref="B89:C89"/>
    <mergeCell ref="B91:C91"/>
    <mergeCell ref="B92:C92"/>
    <mergeCell ref="B93:C93"/>
    <mergeCell ref="B94:C94"/>
    <mergeCell ref="B95:C95"/>
    <mergeCell ref="B90:C90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5:C75"/>
    <mergeCell ref="B76:C76"/>
    <mergeCell ref="B68:C68"/>
    <mergeCell ref="B69:C69"/>
    <mergeCell ref="B70:C70"/>
    <mergeCell ref="B71:C71"/>
    <mergeCell ref="B72:C72"/>
    <mergeCell ref="B83:C83"/>
    <mergeCell ref="B84:C84"/>
    <mergeCell ref="B67:C67"/>
    <mergeCell ref="B60:C60"/>
    <mergeCell ref="D60:E60"/>
    <mergeCell ref="F60:G60"/>
    <mergeCell ref="B61:C61"/>
    <mergeCell ref="B62:C62"/>
    <mergeCell ref="B63:C63"/>
    <mergeCell ref="B73:C73"/>
    <mergeCell ref="B74:C74"/>
    <mergeCell ref="D61:E61"/>
    <mergeCell ref="D62:E62"/>
    <mergeCell ref="D63:E63"/>
    <mergeCell ref="F61:G61"/>
    <mergeCell ref="F62:G62"/>
    <mergeCell ref="F63:G63"/>
    <mergeCell ref="B64:C64"/>
    <mergeCell ref="B65:C65"/>
    <mergeCell ref="B66:C66"/>
    <mergeCell ref="D70:E70"/>
    <mergeCell ref="D71:E71"/>
    <mergeCell ref="D72:E72"/>
    <mergeCell ref="D73:E73"/>
    <mergeCell ref="D74:E74"/>
    <mergeCell ref="F70:G70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1:G1"/>
    <mergeCell ref="A2:G2"/>
    <mergeCell ref="A3:G3"/>
    <mergeCell ref="A4:G4"/>
    <mergeCell ref="B50:C50"/>
    <mergeCell ref="D50:E50"/>
    <mergeCell ref="F50:G50"/>
    <mergeCell ref="B53:C53"/>
    <mergeCell ref="D53:E53"/>
    <mergeCell ref="F53:G53"/>
    <mergeCell ref="B51:C51"/>
    <mergeCell ref="D51:E51"/>
    <mergeCell ref="F51:G51"/>
    <mergeCell ref="B52:C52"/>
    <mergeCell ref="D52:E52"/>
    <mergeCell ref="F52:G52"/>
    <mergeCell ref="A18:D18"/>
    <mergeCell ref="E18:F18"/>
    <mergeCell ref="A19:D19"/>
    <mergeCell ref="E19:F19"/>
    <mergeCell ref="A20:D20"/>
    <mergeCell ref="E20:F20"/>
    <mergeCell ref="A21:D21"/>
    <mergeCell ref="E21:F21"/>
    <mergeCell ref="D75:E75"/>
    <mergeCell ref="D76:E76"/>
    <mergeCell ref="D64:E64"/>
    <mergeCell ref="D65:E65"/>
    <mergeCell ref="D66:E66"/>
    <mergeCell ref="D67:E67"/>
    <mergeCell ref="D68:E68"/>
    <mergeCell ref="D69:E69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96:E96"/>
    <mergeCell ref="D97:E97"/>
    <mergeCell ref="D98:E98"/>
    <mergeCell ref="D99:E99"/>
    <mergeCell ref="D100:E100"/>
    <mergeCell ref="D101:E101"/>
    <mergeCell ref="D102:E102"/>
    <mergeCell ref="D86:E86"/>
    <mergeCell ref="D87:E87"/>
    <mergeCell ref="D88:E88"/>
    <mergeCell ref="D89:E89"/>
    <mergeCell ref="D91:E91"/>
    <mergeCell ref="D92:E92"/>
    <mergeCell ref="D93:E93"/>
    <mergeCell ref="D94:E94"/>
    <mergeCell ref="D95:E95"/>
    <mergeCell ref="D90:E90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30:E130"/>
    <mergeCell ref="D131:E131"/>
    <mergeCell ref="D132:E132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F71:G71"/>
    <mergeCell ref="F72:G72"/>
    <mergeCell ref="F73:G73"/>
    <mergeCell ref="F74:G74"/>
    <mergeCell ref="F75:G75"/>
    <mergeCell ref="F76:G76"/>
    <mergeCell ref="F64:G64"/>
    <mergeCell ref="F65:G65"/>
    <mergeCell ref="F66:G66"/>
    <mergeCell ref="F67:G67"/>
    <mergeCell ref="F68:G68"/>
    <mergeCell ref="F69:G69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1:G91"/>
    <mergeCell ref="F92:G92"/>
    <mergeCell ref="F93:G93"/>
    <mergeCell ref="F94:G94"/>
    <mergeCell ref="F95:G95"/>
    <mergeCell ref="F90:G90"/>
    <mergeCell ref="F129:G129"/>
    <mergeCell ref="F109:G109"/>
    <mergeCell ref="F110:G110"/>
    <mergeCell ref="F111:G111"/>
    <mergeCell ref="F96:G96"/>
    <mergeCell ref="F97:G97"/>
    <mergeCell ref="F98:G98"/>
    <mergeCell ref="F99:G99"/>
    <mergeCell ref="F100:G100"/>
    <mergeCell ref="F101:G101"/>
    <mergeCell ref="F102:G102"/>
    <mergeCell ref="A24:B24"/>
    <mergeCell ref="C24:D24"/>
    <mergeCell ref="E24:F24"/>
    <mergeCell ref="C25:D25"/>
    <mergeCell ref="E25:F25"/>
    <mergeCell ref="C26:D26"/>
    <mergeCell ref="E26:F26"/>
    <mergeCell ref="F130:G130"/>
    <mergeCell ref="F131:G13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03:G103"/>
    <mergeCell ref="F104:G104"/>
    <mergeCell ref="F105:G105"/>
    <mergeCell ref="F106:G106"/>
    <mergeCell ref="F107:G107"/>
    <mergeCell ref="F108:G108"/>
    <mergeCell ref="B133:C133"/>
    <mergeCell ref="D133:E133"/>
    <mergeCell ref="F133:G133"/>
    <mergeCell ref="A43:A44"/>
    <mergeCell ref="F43:F44"/>
    <mergeCell ref="G43:G44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  <mergeCell ref="F132:G132"/>
    <mergeCell ref="F121:G121"/>
    <mergeCell ref="F122:G122"/>
    <mergeCell ref="F123:G123"/>
    <mergeCell ref="F124:G124"/>
    <mergeCell ref="F125:G125"/>
    <mergeCell ref="F126:G126"/>
    <mergeCell ref="F127:G127"/>
    <mergeCell ref="F128:G128"/>
  </mergeCells>
  <pageMargins left="0.2" right="0.2" top="0.47" bottom="0.1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2016-03-10T12:58:27Z</dcterms:modified>
</cp:coreProperties>
</file>