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44" i="11"/>
  <c r="G42"/>
  <c r="G40"/>
  <c r="G38"/>
  <c r="G36"/>
  <c r="D133"/>
  <c r="F54"/>
  <c r="F52"/>
  <c r="D134"/>
  <c r="F131"/>
  <c r="E44"/>
  <c r="D44"/>
  <c r="B43"/>
  <c r="B42"/>
  <c r="B41"/>
  <c r="B40"/>
  <c r="B39"/>
  <c r="B38"/>
  <c r="B37"/>
  <c r="B36"/>
  <c r="C6"/>
  <c r="G44" l="1"/>
  <c r="F51"/>
  <c r="F50"/>
  <c r="F53"/>
  <c r="F55" l="1"/>
  <c r="F141" s="1"/>
</calcChain>
</file>

<file path=xl/sharedStrings.xml><?xml version="1.0" encoding="utf-8"?>
<sst xmlns="http://schemas.openxmlformats.org/spreadsheetml/2006/main" count="273" uniqueCount="181">
  <si>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</si>
  <si>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</si>
  <si>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</si>
  <si>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</si>
  <si>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</si>
  <si>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</si>
  <si>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</si>
  <si>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</si>
  <si>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</si>
  <si>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</si>
  <si>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</si>
  <si>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</si>
  <si>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</si>
  <si>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</si>
  <si>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</si>
  <si>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</si>
  <si>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</si>
  <si>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</si>
  <si>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</si>
  <si>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</si>
  <si>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</si>
  <si>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</si>
  <si>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</si>
  <si>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</si>
  <si>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</si>
  <si>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</si>
  <si>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</si>
  <si>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</si>
  <si>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</si>
  <si>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</si>
  <si>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</si>
  <si>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</si>
  <si>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</si>
  <si>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</si>
  <si>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</si>
  <si>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</si>
  <si>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</si>
  <si>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</si>
  <si>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</si>
  <si>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</si>
  <si>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</si>
  <si>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</si>
  <si>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</si>
  <si>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</si>
  <si>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</si>
  <si>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</si>
  <si>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</si>
  <si>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</si>
  <si>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</si>
  <si>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</si>
  <si>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</si>
  <si>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</si>
  <si>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</si>
  <si>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</si>
  <si>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</si>
  <si>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</si>
  <si>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</si>
  <si>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</si>
  <si>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</si>
  <si>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</si>
  <si>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</si>
  <si>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О.В.Толмачев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</si>
  <si>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</si>
  <si>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</si>
  <si>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</si>
  <si>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</si>
  <si>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14а  по улице Октябрьская 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</si>
  <si>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</si>
  <si>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</si>
  <si>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</si>
  <si>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</si>
  <si>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</si>
  <si>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</si>
  <si>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</si>
  <si>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</si>
  <si>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</si>
  <si>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</si>
  <si>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</si>
  <si>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</si>
  <si>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</si>
  <si>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</si>
  <si>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</si>
  <si>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</si>
  <si>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</si>
  <si>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</si>
  <si>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</si>
  <si>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</si>
  <si>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</si>
  <si>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</si>
  <si>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</si>
  <si>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</si>
  <si>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01.11.2009г.</t>
  </si>
  <si>
    <t>24 от 13.01.2009г.</t>
  </si>
  <si>
    <t>01.11.2012г.</t>
  </si>
  <si>
    <t>21.06.2013г.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</si>
  <si>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</si>
  <si>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</si>
  <si>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</si>
  <si>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вывоз мусора</t>
  </si>
  <si>
    <t>Сухая уборка помещений общего пользования</t>
  </si>
  <si>
    <t>общий:осенний,весенний; частичный и внеочередной - по мере необходимости</t>
  </si>
  <si>
    <t>за период с 01.01.2015 г. по 31.12.2015 г.</t>
  </si>
  <si>
    <t>Установка досок объявлений</t>
  </si>
  <si>
    <t>Январь</t>
  </si>
  <si>
    <t>Установка замка</t>
  </si>
  <si>
    <t>кв.13 замена спускника на стояке отопления</t>
  </si>
  <si>
    <t xml:space="preserve">Ремонт эл.проводки </t>
  </si>
  <si>
    <t>Прочистка ливневок, слив воды</t>
  </si>
  <si>
    <t>Очистка кровли, ливневки от льда, установка емкостей для сбора воды</t>
  </si>
  <si>
    <t>Прочистка ливневой канализации, слив воды с емкостей</t>
  </si>
  <si>
    <t>кв.19 наладка стояков отопления</t>
  </si>
  <si>
    <t>Февраль</t>
  </si>
  <si>
    <t>Ремонт эл.проводки после пожара в щите этажном</t>
  </si>
  <si>
    <t>Ремонт эл.щита после пожара</t>
  </si>
  <si>
    <t>Ремонт щита этажного</t>
  </si>
  <si>
    <t>Ремонт эл.проовдки в подъезде после залива с крыши</t>
  </si>
  <si>
    <t>Ремонт эл.проводки после залива в подъезде</t>
  </si>
  <si>
    <t>Ремонт эл.проводки, запуск дома после заливов с крыши, ремонт освещения площадок</t>
  </si>
  <si>
    <t>Очистка ливневок</t>
  </si>
  <si>
    <t>Слив воды с емкостей, очистка кровли, ливневок</t>
  </si>
  <si>
    <t>Слив воды с емкостей в чердачном помещении</t>
  </si>
  <si>
    <t>Очистка ливневок, слив воды с емкостей</t>
  </si>
  <si>
    <t>Слив талой воды с емкостей в чердачном помещении</t>
  </si>
  <si>
    <t>Очистка ливневой канализации, слив воды с емкостей</t>
  </si>
  <si>
    <t>Прочистка ливневок, слив воды с емкостей</t>
  </si>
  <si>
    <t>кв.10 ремонт подводки отопления</t>
  </si>
  <si>
    <t>Март</t>
  </si>
  <si>
    <t>Ремонт освещения в подвале</t>
  </si>
  <si>
    <t>Очистка воронок ливневой канализации от льда, уборка снега с кровли, слив воды с емкостей</t>
  </si>
  <si>
    <t>Очистка корзин ливневок, слив воды с емкостей</t>
  </si>
  <si>
    <t>Слив воды с емкостей, очистка корзин ливневок</t>
  </si>
  <si>
    <t>Ревизия запорной арматуры на стояках отопления в подвале, наладка стояков отопления</t>
  </si>
  <si>
    <t>Апрель</t>
  </si>
  <si>
    <t>Слив воды с аварийных емкостей</t>
  </si>
  <si>
    <t>Слив воды из ескостей на чердаке</t>
  </si>
  <si>
    <t>Прочистка стояка канализации на лестничной площадке</t>
  </si>
  <si>
    <t>Май</t>
  </si>
  <si>
    <t>Замена лежака канализации в подвале</t>
  </si>
  <si>
    <t>Июнь</t>
  </si>
  <si>
    <t>Ревизия 3-х вентилей отопления на элеваторном узле в подвале</t>
  </si>
  <si>
    <t>Ревизия 4-х вентилей на стояках отопления в подвале</t>
  </si>
  <si>
    <t>Замена запорной арматуры на 3-х стояках отопления в подвале</t>
  </si>
  <si>
    <t>Ремонт кровли</t>
  </si>
  <si>
    <t>Июль</t>
  </si>
  <si>
    <t>Прочистка врезки ХВ кв.4</t>
  </si>
  <si>
    <t>Август</t>
  </si>
  <si>
    <t>Замена стояка ХВ из подвала до потолка 1 эт.</t>
  </si>
  <si>
    <t>кв.17 замена подводки отопления</t>
  </si>
  <si>
    <t>Ремонт освещения площадок, замена выключателя</t>
  </si>
  <si>
    <t>Замена лежака отопления в подвале, заполнение системы отопления</t>
  </si>
  <si>
    <t>Сентябрь</t>
  </si>
  <si>
    <t>Заполнение системы отопления</t>
  </si>
  <si>
    <t>Ремонт силовых сборок</t>
  </si>
  <si>
    <t xml:space="preserve">Ремонт освещения площадок  </t>
  </si>
  <si>
    <t>Ремонт кирпичной стены (после электромонтажных  работ)</t>
  </si>
  <si>
    <t>Октябрь</t>
  </si>
  <si>
    <t>Замена стояков отопления кв.45,48,51,54</t>
  </si>
  <si>
    <t>кв.9, 19, 26 наладка стояков отопления, сброс воздуха</t>
  </si>
  <si>
    <t xml:space="preserve">кв.19,30,31,34,37,40 наладка стояков отопления, сброс воздуха, замена 2-х спускниокв отопления в подвале </t>
  </si>
  <si>
    <t>кв.29,31,34,37,40 наладка стояков отопления, сброс воздуха, замена спускника в подвале</t>
  </si>
  <si>
    <t>под. №2 установка отопительного прибора</t>
  </si>
  <si>
    <t>Ноябрь</t>
  </si>
  <si>
    <t>кв.55 замена спускника на стояке отопления</t>
  </si>
  <si>
    <t>Установка приборов учета после пожара</t>
  </si>
  <si>
    <t>кв.51,48 замена стояка канализации</t>
  </si>
  <si>
    <t>Декабрь</t>
  </si>
  <si>
    <t>кв.51 замена стояка и лежака ХВС</t>
  </si>
  <si>
    <t>Смена запорного устройства выхода на чердак</t>
  </si>
  <si>
    <t>Смена стекол в подъезде</t>
  </si>
  <si>
    <t>кв.51 разборка деревянных конструкций для проведения сан.техн.работ</t>
  </si>
  <si>
    <t>с 1 января 2015г -</t>
  </si>
  <si>
    <t>с 1 августа 2015г -</t>
  </si>
  <si>
    <t>Объем представленных коммунальных услуг за 2015 год</t>
  </si>
  <si>
    <t xml:space="preserve">  Тариф, руб                 с 01.01.2015г по 30.06.2015г, с 01.07.2015г по 31.12.2015г</t>
  </si>
  <si>
    <t xml:space="preserve">       Итого начислено за 2015 год по содержанию и текущему ремонту общего имущества</t>
  </si>
  <si>
    <t xml:space="preserve">       Общая стоимость представленных услуг за 2015 год по управлению, содержанию и текущему </t>
  </si>
  <si>
    <t>Сумма оплаченная потребителем, руб</t>
  </si>
  <si>
    <t>Величина задолженности потребителей за коммунальную услуга за 2015 год, руб</t>
  </si>
  <si>
    <t>Справочно: Задолженность жителей за ж/к услуги  по дому на 01.03.2016г перед</t>
  </si>
  <si>
    <t>ООО "Жилищное хозяйство" составляет</t>
  </si>
  <si>
    <t xml:space="preserve">Исполнительный директор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</si>
</sst>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4"/>
  <sheetViews>
    <sheetView tabSelected="1" topLeftCell="A154" workbookViewId="0">
      <selection activeCell="A162" sqref="A162"/>
    </sheetView>
  </sheetViews>
  <sheetFormatPr defaultRowHeight="15.75"/>
  <cols>
    <col min="1" max="1" width="19.140625" style="1" customWidth="1"/>
    <col min="2" max="2" width="13.42578125" style="1" customWidth="1"/>
    <col min="3" max="3" width="14.5703125" style="1" customWidth="1"/>
    <col min="4" max="4" width="11.28515625" style="1" customWidth="1"/>
    <col min="5" max="5" width="12.28515625" style="1" customWidth="1"/>
    <col min="6" max="6" width="14.7109375" style="1" customWidth="1"/>
    <col min="7" max="7" width="11.85546875" style="1" customWidth="1"/>
    <col min="8" max="8" width="9.140625" style="1" hidden="1" customWidth="1"/>
    <col min="9" max="16384" width="9.140625" style="1"/>
  </cols>
  <sheetData>
    <row r="1" spans="1:8">
      <c r="A1" s="60" t="s">
        <v>0</v>
      </c>
      <c r="B1" s="60"/>
      <c r="C1" s="60"/>
      <c r="D1" s="60"/>
      <c r="E1" s="60"/>
      <c r="F1" s="60"/>
      <c r="G1" s="60"/>
    </row>
    <row r="2" spans="1:8">
      <c r="A2" s="60" t="s">
        <v>5</v>
      </c>
      <c r="B2" s="60"/>
      <c r="C2" s="60"/>
      <c r="D2" s="60"/>
      <c r="E2" s="60"/>
      <c r="F2" s="60"/>
      <c r="G2" s="60"/>
    </row>
    <row r="3" spans="1:8">
      <c r="A3" s="60" t="s">
        <v>66</v>
      </c>
      <c r="B3" s="60"/>
      <c r="C3" s="60"/>
      <c r="D3" s="60"/>
      <c r="E3" s="60"/>
      <c r="F3" s="60"/>
      <c r="G3" s="60"/>
    </row>
    <row r="4" spans="1:8">
      <c r="A4" s="60" t="s">
        <v>101</v>
      </c>
      <c r="B4" s="60"/>
      <c r="C4" s="60"/>
      <c r="D4" s="60"/>
      <c r="E4" s="60"/>
      <c r="F4" s="60"/>
      <c r="G4" s="60"/>
      <c r="H4" s="11">
        <v>12</v>
      </c>
    </row>
    <row r="5" spans="1:8" ht="11.25" customHeight="1"/>
    <row r="6" spans="1:8">
      <c r="A6" s="1" t="s">
        <v>6</v>
      </c>
      <c r="C6" s="3">
        <f>D7+D8</f>
        <v>2641.5</v>
      </c>
      <c r="D6" s="1" t="s">
        <v>2</v>
      </c>
    </row>
    <row r="7" spans="1:8">
      <c r="A7" s="1" t="s">
        <v>67</v>
      </c>
      <c r="B7" s="1" t="s">
        <v>68</v>
      </c>
      <c r="C7" s="3"/>
      <c r="D7" s="1">
        <v>2641.5</v>
      </c>
      <c r="E7" s="1" t="s">
        <v>2</v>
      </c>
    </row>
    <row r="8" spans="1:8">
      <c r="B8" s="1" t="s">
        <v>69</v>
      </c>
      <c r="C8" s="3"/>
      <c r="D8" s="1">
        <v>0</v>
      </c>
      <c r="E8" s="1" t="s">
        <v>2</v>
      </c>
    </row>
    <row r="9" spans="1:8">
      <c r="A9" s="1" t="s">
        <v>70</v>
      </c>
      <c r="C9" s="1">
        <v>5</v>
      </c>
    </row>
    <row r="10" spans="1:8">
      <c r="A10" s="1" t="s">
        <v>71</v>
      </c>
      <c r="C10" s="1">
        <v>4</v>
      </c>
    </row>
    <row r="11" spans="1:8">
      <c r="A11" s="1" t="s">
        <v>72</v>
      </c>
      <c r="C11" s="1">
        <v>56</v>
      </c>
    </row>
    <row r="12" spans="1:8">
      <c r="A12" s="1" t="s">
        <v>73</v>
      </c>
      <c r="E12" s="1">
        <v>312</v>
      </c>
      <c r="F12" s="1" t="s">
        <v>2</v>
      </c>
    </row>
    <row r="13" spans="1:8">
      <c r="A13" s="1" t="s">
        <v>74</v>
      </c>
      <c r="B13" s="1">
        <v>772</v>
      </c>
      <c r="C13" s="1" t="s">
        <v>2</v>
      </c>
    </row>
    <row r="14" spans="1:8">
      <c r="A14" s="1" t="s">
        <v>75</v>
      </c>
      <c r="D14" s="1">
        <v>2570</v>
      </c>
      <c r="E14" s="1" t="s">
        <v>2</v>
      </c>
    </row>
    <row r="16" spans="1:8">
      <c r="A16" s="1" t="s">
        <v>76</v>
      </c>
    </row>
    <row r="17" spans="1:6">
      <c r="A17" s="62" t="s">
        <v>77</v>
      </c>
      <c r="B17" s="62"/>
      <c r="C17" s="62"/>
      <c r="D17" s="62"/>
      <c r="E17" s="62" t="s">
        <v>78</v>
      </c>
      <c r="F17" s="62"/>
    </row>
    <row r="18" spans="1:6">
      <c r="A18" s="63" t="s">
        <v>79</v>
      </c>
      <c r="B18" s="63"/>
      <c r="C18" s="63"/>
      <c r="D18" s="63"/>
      <c r="E18" s="62" t="s">
        <v>94</v>
      </c>
      <c r="F18" s="62"/>
    </row>
    <row r="19" spans="1:6">
      <c r="A19" s="63" t="s">
        <v>80</v>
      </c>
      <c r="B19" s="63"/>
      <c r="C19" s="63"/>
      <c r="D19" s="63"/>
      <c r="E19" s="62" t="s">
        <v>93</v>
      </c>
      <c r="F19" s="62"/>
    </row>
    <row r="20" spans="1:6">
      <c r="A20" s="63" t="s">
        <v>81</v>
      </c>
      <c r="B20" s="63"/>
      <c r="C20" s="63"/>
      <c r="D20" s="63"/>
      <c r="E20" s="62" t="s">
        <v>91</v>
      </c>
      <c r="F20" s="62"/>
    </row>
    <row r="22" spans="1:6">
      <c r="A22" s="1" t="s">
        <v>82</v>
      </c>
    </row>
    <row r="23" spans="1:6" ht="31.5" customHeight="1">
      <c r="A23" s="61" t="s">
        <v>83</v>
      </c>
      <c r="B23" s="61"/>
      <c r="C23" s="61" t="s">
        <v>84</v>
      </c>
      <c r="D23" s="61"/>
      <c r="E23" s="61" t="s">
        <v>85</v>
      </c>
      <c r="F23" s="61"/>
    </row>
    <row r="24" spans="1:6">
      <c r="A24" s="13" t="s">
        <v>86</v>
      </c>
      <c r="B24" s="13"/>
      <c r="C24" s="62">
        <v>57</v>
      </c>
      <c r="D24" s="62"/>
      <c r="E24" s="62">
        <v>57</v>
      </c>
      <c r="F24" s="62"/>
    </row>
    <row r="25" spans="1:6">
      <c r="A25" s="13" t="s">
        <v>87</v>
      </c>
      <c r="B25" s="13"/>
      <c r="C25" s="62">
        <v>44</v>
      </c>
      <c r="D25" s="62"/>
      <c r="E25" s="62">
        <v>56</v>
      </c>
      <c r="F25" s="62"/>
    </row>
    <row r="27" spans="1:6">
      <c r="A27" s="1" t="s">
        <v>88</v>
      </c>
      <c r="C27" s="1" t="s">
        <v>92</v>
      </c>
    </row>
    <row r="29" spans="1:6">
      <c r="A29" s="1" t="s">
        <v>89</v>
      </c>
    </row>
    <row r="30" spans="1:6">
      <c r="B30" s="1" t="s">
        <v>170</v>
      </c>
      <c r="D30" s="1">
        <v>12.08</v>
      </c>
      <c r="E30" s="1" t="s">
        <v>90</v>
      </c>
    </row>
    <row r="31" spans="1:6">
      <c r="B31" s="1" t="s">
        <v>98</v>
      </c>
      <c r="D31" s="1">
        <v>2.95</v>
      </c>
      <c r="E31" s="1" t="s">
        <v>90</v>
      </c>
    </row>
    <row r="32" spans="1:6">
      <c r="B32" s="1" t="s">
        <v>171</v>
      </c>
      <c r="D32" s="1">
        <v>13.12</v>
      </c>
      <c r="E32" s="1" t="s">
        <v>90</v>
      </c>
    </row>
    <row r="33" spans="1:10">
      <c r="B33" s="1" t="s">
        <v>98</v>
      </c>
      <c r="D33" s="1">
        <v>3.04</v>
      </c>
      <c r="E33" s="1" t="s">
        <v>90</v>
      </c>
    </row>
    <row r="34" spans="1:10" ht="21.75" customHeight="1">
      <c r="A34" s="1" t="s">
        <v>1</v>
      </c>
    </row>
    <row r="35" spans="1:10" ht="111" customHeight="1">
      <c r="A35" s="14" t="s">
        <v>3</v>
      </c>
      <c r="B35" s="43" t="s">
        <v>172</v>
      </c>
      <c r="C35" s="43" t="s">
        <v>173</v>
      </c>
      <c r="D35" s="14" t="s">
        <v>95</v>
      </c>
      <c r="E35" s="15" t="s">
        <v>4</v>
      </c>
      <c r="F35" s="44" t="s">
        <v>176</v>
      </c>
      <c r="G35" s="44" t="s">
        <v>177</v>
      </c>
      <c r="H35" s="2"/>
      <c r="I35" s="2"/>
      <c r="J35" s="2"/>
    </row>
    <row r="36" spans="1:10">
      <c r="A36" s="64" t="s">
        <v>34</v>
      </c>
      <c r="B36" s="5">
        <f>D36/C36</f>
        <v>38600.156351791535</v>
      </c>
      <c r="C36" s="6">
        <v>3.07</v>
      </c>
      <c r="D36" s="6">
        <v>118502.48</v>
      </c>
      <c r="E36" s="6">
        <v>-2459.0700000000002</v>
      </c>
      <c r="F36" s="68">
        <v>237800.58</v>
      </c>
      <c r="G36" s="69">
        <f>D36+D37+E36+E37-F36</f>
        <v>8510.8899999999849</v>
      </c>
    </row>
    <row r="37" spans="1:10">
      <c r="A37" s="65"/>
      <c r="B37" s="5">
        <f>D37/C37</f>
        <v>39228.988059701485</v>
      </c>
      <c r="C37" s="6">
        <v>3.35</v>
      </c>
      <c r="D37" s="6">
        <v>131417.10999999999</v>
      </c>
      <c r="E37" s="6">
        <v>-1149.05</v>
      </c>
      <c r="F37" s="68"/>
      <c r="G37" s="70"/>
    </row>
    <row r="38" spans="1:10">
      <c r="A38" s="64" t="s">
        <v>35</v>
      </c>
      <c r="B38" s="5">
        <f t="shared" ref="B38:B43" si="0">D38/C38</f>
        <v>179.11896129907336</v>
      </c>
      <c r="C38" s="6">
        <v>1577.74</v>
      </c>
      <c r="D38" s="6">
        <v>282603.15000000002</v>
      </c>
      <c r="E38" s="6"/>
      <c r="F38" s="68">
        <v>463266.83</v>
      </c>
      <c r="G38" s="69">
        <f t="shared" ref="G38" si="1">D38+D39+E38+E39-F38</f>
        <v>19237.580000000016</v>
      </c>
    </row>
    <row r="39" spans="1:10">
      <c r="A39" s="65"/>
      <c r="B39" s="5">
        <f t="shared" si="0"/>
        <v>113.83704150840248</v>
      </c>
      <c r="C39" s="6">
        <v>1756.03</v>
      </c>
      <c r="D39" s="6">
        <v>199901.26</v>
      </c>
      <c r="E39" s="6"/>
      <c r="F39" s="68"/>
      <c r="G39" s="70"/>
    </row>
    <row r="40" spans="1:10" ht="16.5" customHeight="1">
      <c r="A40" s="64" t="s">
        <v>96</v>
      </c>
      <c r="B40" s="5">
        <f t="shared" si="0"/>
        <v>2686.6512968299712</v>
      </c>
      <c r="C40" s="6">
        <v>17.350000000000001</v>
      </c>
      <c r="D40" s="6">
        <v>46613.4</v>
      </c>
      <c r="E40" s="6">
        <v>-1290.8399999999999</v>
      </c>
      <c r="F40" s="68">
        <v>96566.92</v>
      </c>
      <c r="G40" s="69">
        <f t="shared" ref="G40" si="2">D40+D41+E40+E41-F40</f>
        <v>1630.7300000000105</v>
      </c>
    </row>
    <row r="41" spans="1:10">
      <c r="A41" s="65"/>
      <c r="B41" s="5">
        <f t="shared" si="0"/>
        <v>2776.8879086663205</v>
      </c>
      <c r="C41" s="6">
        <v>19.27</v>
      </c>
      <c r="D41" s="6">
        <v>53510.63</v>
      </c>
      <c r="E41" s="6">
        <v>-635.54</v>
      </c>
      <c r="F41" s="68"/>
      <c r="G41" s="70"/>
    </row>
    <row r="42" spans="1:10" ht="16.5" customHeight="1">
      <c r="A42" s="64" t="s">
        <v>97</v>
      </c>
      <c r="B42" s="5">
        <f t="shared" si="0"/>
        <v>2571.0944527736133</v>
      </c>
      <c r="C42" s="6">
        <v>26.68</v>
      </c>
      <c r="D42" s="6">
        <v>68596.800000000003</v>
      </c>
      <c r="E42" s="6">
        <v>-1984.99</v>
      </c>
      <c r="F42" s="68">
        <v>138603.09</v>
      </c>
      <c r="G42" s="69">
        <f t="shared" ref="G42" si="3">D42+D43+E42+E43-F42</f>
        <v>2307.2799999999988</v>
      </c>
    </row>
    <row r="43" spans="1:10">
      <c r="A43" s="65"/>
      <c r="B43" s="5">
        <f t="shared" si="0"/>
        <v>2654.6658433309808</v>
      </c>
      <c r="C43" s="6">
        <v>28.34</v>
      </c>
      <c r="D43" s="6">
        <v>75233.23</v>
      </c>
      <c r="E43" s="6">
        <v>-934.67</v>
      </c>
      <c r="F43" s="68"/>
      <c r="G43" s="70"/>
    </row>
    <row r="44" spans="1:10">
      <c r="A44" s="4" t="s">
        <v>63</v>
      </c>
      <c r="B44" s="5"/>
      <c r="C44" s="6"/>
      <c r="D44" s="6">
        <f>SUM(D36:D43)</f>
        <v>976378.06</v>
      </c>
      <c r="E44" s="6">
        <f>SUM(E36:E43)</f>
        <v>-8454.16</v>
      </c>
      <c r="F44" s="6">
        <f t="shared" ref="F44:G44" si="4">SUM(F36:F43)</f>
        <v>936237.42</v>
      </c>
      <c r="G44" s="6">
        <f t="shared" si="4"/>
        <v>31686.48000000001</v>
      </c>
    </row>
    <row r="45" spans="1:10" ht="6" customHeight="1"/>
    <row r="47" spans="1:10">
      <c r="A47" s="1" t="s">
        <v>7</v>
      </c>
    </row>
    <row r="49" spans="1:7" ht="64.5" customHeight="1">
      <c r="A49" s="9" t="s">
        <v>8</v>
      </c>
      <c r="B49" s="56" t="s">
        <v>9</v>
      </c>
      <c r="C49" s="52"/>
      <c r="D49" s="56" t="s">
        <v>10</v>
      </c>
      <c r="E49" s="52"/>
      <c r="F49" s="56" t="s">
        <v>11</v>
      </c>
      <c r="G49" s="52"/>
    </row>
    <row r="50" spans="1:7" ht="36.75" customHeight="1">
      <c r="A50" s="9">
        <v>1</v>
      </c>
      <c r="B50" s="57" t="s">
        <v>99</v>
      </c>
      <c r="C50" s="57"/>
      <c r="D50" s="58" t="s">
        <v>12</v>
      </c>
      <c r="E50" s="58"/>
      <c r="F50" s="59">
        <f>0.58*H4*C6</f>
        <v>18384.839999999997</v>
      </c>
      <c r="G50" s="59"/>
    </row>
    <row r="51" spans="1:7" ht="31.5" customHeight="1">
      <c r="A51" s="9">
        <v>2</v>
      </c>
      <c r="B51" s="57" t="s">
        <v>13</v>
      </c>
      <c r="C51" s="57"/>
      <c r="D51" s="58" t="s">
        <v>12</v>
      </c>
      <c r="E51" s="58"/>
      <c r="F51" s="59">
        <f>1.82*H4*C6</f>
        <v>57690.36</v>
      </c>
      <c r="G51" s="59"/>
    </row>
    <row r="52" spans="1:7">
      <c r="A52" s="12">
        <v>3</v>
      </c>
      <c r="B52" s="57" t="s">
        <v>14</v>
      </c>
      <c r="C52" s="57"/>
      <c r="D52" s="58" t="s">
        <v>15</v>
      </c>
      <c r="E52" s="58"/>
      <c r="F52" s="59">
        <f>0.17*H4*C6</f>
        <v>5388.66</v>
      </c>
      <c r="G52" s="59"/>
    </row>
    <row r="53" spans="1:7" ht="67.5" customHeight="1">
      <c r="A53" s="12">
        <v>4</v>
      </c>
      <c r="B53" s="57" t="s">
        <v>16</v>
      </c>
      <c r="C53" s="57"/>
      <c r="D53" s="56" t="s">
        <v>100</v>
      </c>
      <c r="E53" s="52"/>
      <c r="F53" s="59">
        <f>0.84*H4*C6</f>
        <v>26626.32</v>
      </c>
      <c r="G53" s="59"/>
    </row>
    <row r="54" spans="1:7" ht="63.75" customHeight="1">
      <c r="A54" s="12">
        <v>5</v>
      </c>
      <c r="B54" s="57" t="s">
        <v>17</v>
      </c>
      <c r="C54" s="57"/>
      <c r="D54" s="58" t="s">
        <v>18</v>
      </c>
      <c r="E54" s="58"/>
      <c r="F54" s="59">
        <f>1.37*H4*C6</f>
        <v>43426.26</v>
      </c>
      <c r="G54" s="59"/>
    </row>
    <row r="55" spans="1:7" ht="31.5" customHeight="1">
      <c r="A55" s="9"/>
      <c r="B55" s="57" t="s">
        <v>19</v>
      </c>
      <c r="C55" s="57"/>
      <c r="D55" s="58"/>
      <c r="E55" s="58"/>
      <c r="F55" s="59">
        <f>SUM(F50:G54)</f>
        <v>151516.44</v>
      </c>
      <c r="G55" s="59"/>
    </row>
    <row r="57" spans="1:7">
      <c r="A57" s="1" t="s">
        <v>20</v>
      </c>
    </row>
    <row r="59" spans="1:7" ht="44.25" customHeight="1">
      <c r="A59" s="9" t="s">
        <v>8</v>
      </c>
      <c r="B59" s="58" t="s">
        <v>21</v>
      </c>
      <c r="C59" s="58"/>
      <c r="D59" s="56" t="s">
        <v>22</v>
      </c>
      <c r="E59" s="52"/>
      <c r="F59" s="56" t="s">
        <v>23</v>
      </c>
      <c r="G59" s="52"/>
    </row>
    <row r="60" spans="1:7" ht="30" customHeight="1">
      <c r="A60" s="9">
        <v>1</v>
      </c>
      <c r="B60" s="45" t="s">
        <v>102</v>
      </c>
      <c r="C60" s="45"/>
      <c r="D60" s="46" t="s">
        <v>103</v>
      </c>
      <c r="E60" s="46"/>
      <c r="F60" s="47">
        <v>1958</v>
      </c>
      <c r="G60" s="48"/>
    </row>
    <row r="61" spans="1:7" ht="16.5" customHeight="1">
      <c r="A61" s="9">
        <v>2</v>
      </c>
      <c r="B61" s="45" t="s">
        <v>104</v>
      </c>
      <c r="C61" s="45"/>
      <c r="D61" s="46" t="s">
        <v>103</v>
      </c>
      <c r="E61" s="46"/>
      <c r="F61" s="47">
        <v>512</v>
      </c>
      <c r="G61" s="48"/>
    </row>
    <row r="62" spans="1:7" ht="29.25" customHeight="1">
      <c r="A62" s="16">
        <v>3</v>
      </c>
      <c r="B62" s="45" t="s">
        <v>105</v>
      </c>
      <c r="C62" s="45"/>
      <c r="D62" s="46" t="s">
        <v>103</v>
      </c>
      <c r="E62" s="46"/>
      <c r="F62" s="47">
        <v>1436.59</v>
      </c>
      <c r="G62" s="48"/>
    </row>
    <row r="63" spans="1:7">
      <c r="A63" s="16">
        <v>4</v>
      </c>
      <c r="B63" s="45" t="s">
        <v>106</v>
      </c>
      <c r="C63" s="45"/>
      <c r="D63" s="46" t="s">
        <v>103</v>
      </c>
      <c r="E63" s="46"/>
      <c r="F63" s="47">
        <v>962.88</v>
      </c>
      <c r="G63" s="48"/>
    </row>
    <row r="64" spans="1:7" ht="35.25" customHeight="1">
      <c r="A64" s="16">
        <v>5</v>
      </c>
      <c r="B64" s="45" t="s">
        <v>107</v>
      </c>
      <c r="C64" s="45"/>
      <c r="D64" s="46" t="s">
        <v>103</v>
      </c>
      <c r="E64" s="46"/>
      <c r="F64" s="47">
        <v>1387.65</v>
      </c>
      <c r="G64" s="48"/>
    </row>
    <row r="65" spans="1:7" ht="49.5" customHeight="1">
      <c r="A65" s="16">
        <v>6</v>
      </c>
      <c r="B65" s="45" t="s">
        <v>108</v>
      </c>
      <c r="C65" s="45"/>
      <c r="D65" s="46" t="s">
        <v>103</v>
      </c>
      <c r="E65" s="46"/>
      <c r="F65" s="47">
        <v>1397.08</v>
      </c>
      <c r="G65" s="48"/>
    </row>
    <row r="66" spans="1:7" ht="48" customHeight="1">
      <c r="A66" s="16">
        <v>7</v>
      </c>
      <c r="B66" s="45" t="s">
        <v>109</v>
      </c>
      <c r="C66" s="45"/>
      <c r="D66" s="46" t="s">
        <v>103</v>
      </c>
      <c r="E66" s="46"/>
      <c r="F66" s="47">
        <v>784.58</v>
      </c>
      <c r="G66" s="48"/>
    </row>
    <row r="67" spans="1:7" ht="50.25" customHeight="1">
      <c r="A67" s="16">
        <v>8</v>
      </c>
      <c r="B67" s="45" t="s">
        <v>109</v>
      </c>
      <c r="C67" s="45"/>
      <c r="D67" s="46" t="s">
        <v>103</v>
      </c>
      <c r="E67" s="46"/>
      <c r="F67" s="47">
        <v>941.5</v>
      </c>
      <c r="G67" s="48"/>
    </row>
    <row r="68" spans="1:7" ht="34.5" customHeight="1">
      <c r="A68" s="16">
        <v>9</v>
      </c>
      <c r="B68" s="45" t="s">
        <v>110</v>
      </c>
      <c r="C68" s="45"/>
      <c r="D68" s="46" t="s">
        <v>111</v>
      </c>
      <c r="E68" s="46"/>
      <c r="F68" s="47">
        <v>2907.51</v>
      </c>
      <c r="G68" s="48"/>
    </row>
    <row r="69" spans="1:7" ht="30.75" customHeight="1">
      <c r="A69" s="16">
        <v>10</v>
      </c>
      <c r="B69" s="45" t="s">
        <v>112</v>
      </c>
      <c r="C69" s="45"/>
      <c r="D69" s="46" t="s">
        <v>111</v>
      </c>
      <c r="E69" s="46"/>
      <c r="F69" s="47">
        <v>5215.88</v>
      </c>
      <c r="G69" s="48"/>
    </row>
    <row r="70" spans="1:7" ht="31.5" customHeight="1">
      <c r="A70" s="16">
        <v>11</v>
      </c>
      <c r="B70" s="45" t="s">
        <v>113</v>
      </c>
      <c r="C70" s="45"/>
      <c r="D70" s="46" t="s">
        <v>111</v>
      </c>
      <c r="E70" s="46"/>
      <c r="F70" s="47">
        <v>2197.4499999999998</v>
      </c>
      <c r="G70" s="48"/>
    </row>
    <row r="71" spans="1:7">
      <c r="A71" s="16">
        <v>12</v>
      </c>
      <c r="B71" s="45" t="s">
        <v>114</v>
      </c>
      <c r="C71" s="45"/>
      <c r="D71" s="46" t="s">
        <v>111</v>
      </c>
      <c r="E71" s="46"/>
      <c r="F71" s="47">
        <v>520.32000000000005</v>
      </c>
      <c r="G71" s="48"/>
    </row>
    <row r="72" spans="1:7" ht="48" customHeight="1">
      <c r="A72" s="16">
        <v>13</v>
      </c>
      <c r="B72" s="45" t="s">
        <v>115</v>
      </c>
      <c r="C72" s="45"/>
      <c r="D72" s="46" t="s">
        <v>111</v>
      </c>
      <c r="E72" s="46"/>
      <c r="F72" s="47">
        <v>453.36</v>
      </c>
      <c r="G72" s="48"/>
    </row>
    <row r="73" spans="1:7" ht="35.25" customHeight="1">
      <c r="A73" s="16">
        <v>14</v>
      </c>
      <c r="B73" s="45" t="s">
        <v>116</v>
      </c>
      <c r="C73" s="45"/>
      <c r="D73" s="46" t="s">
        <v>111</v>
      </c>
      <c r="E73" s="46"/>
      <c r="F73" s="47">
        <v>453.36</v>
      </c>
      <c r="G73" s="48"/>
    </row>
    <row r="74" spans="1:7" ht="68.25" customHeight="1">
      <c r="A74" s="16">
        <v>15</v>
      </c>
      <c r="B74" s="45" t="s">
        <v>117</v>
      </c>
      <c r="C74" s="45"/>
      <c r="D74" s="46" t="s">
        <v>111</v>
      </c>
      <c r="E74" s="46"/>
      <c r="F74" s="47">
        <v>2805.6</v>
      </c>
      <c r="G74" s="48"/>
    </row>
    <row r="75" spans="1:7">
      <c r="A75" s="16">
        <v>16</v>
      </c>
      <c r="B75" s="45" t="s">
        <v>118</v>
      </c>
      <c r="C75" s="45"/>
      <c r="D75" s="46" t="s">
        <v>111</v>
      </c>
      <c r="E75" s="46"/>
      <c r="F75" s="47">
        <v>289.63</v>
      </c>
      <c r="G75" s="48"/>
    </row>
    <row r="76" spans="1:7">
      <c r="A76" s="16">
        <v>17</v>
      </c>
      <c r="B76" s="45" t="s">
        <v>118</v>
      </c>
      <c r="C76" s="45"/>
      <c r="D76" s="46" t="s">
        <v>111</v>
      </c>
      <c r="E76" s="46"/>
      <c r="F76" s="47">
        <v>438.33</v>
      </c>
      <c r="G76" s="48"/>
    </row>
    <row r="77" spans="1:7" ht="33" customHeight="1">
      <c r="A77" s="16">
        <v>18</v>
      </c>
      <c r="B77" s="45" t="s">
        <v>119</v>
      </c>
      <c r="C77" s="45"/>
      <c r="D77" s="66" t="s">
        <v>111</v>
      </c>
      <c r="E77" s="67"/>
      <c r="F77" s="47">
        <v>892.2</v>
      </c>
      <c r="G77" s="48"/>
    </row>
    <row r="78" spans="1:7" ht="35.25" customHeight="1">
      <c r="A78" s="16">
        <v>19</v>
      </c>
      <c r="B78" s="45" t="s">
        <v>120</v>
      </c>
      <c r="C78" s="45"/>
      <c r="D78" s="46" t="s">
        <v>111</v>
      </c>
      <c r="E78" s="46"/>
      <c r="F78" s="47">
        <v>297.39999999999998</v>
      </c>
      <c r="G78" s="48"/>
    </row>
    <row r="79" spans="1:7" ht="39" customHeight="1">
      <c r="A79" s="16">
        <v>20</v>
      </c>
      <c r="B79" s="45" t="s">
        <v>121</v>
      </c>
      <c r="C79" s="45"/>
      <c r="D79" s="46" t="s">
        <v>111</v>
      </c>
      <c r="E79" s="46"/>
      <c r="F79" s="47">
        <v>315.45</v>
      </c>
      <c r="G79" s="48"/>
    </row>
    <row r="80" spans="1:7" ht="54" customHeight="1">
      <c r="A80" s="16">
        <v>21</v>
      </c>
      <c r="B80" s="45" t="s">
        <v>122</v>
      </c>
      <c r="C80" s="45"/>
      <c r="D80" s="46" t="s">
        <v>111</v>
      </c>
      <c r="E80" s="46"/>
      <c r="F80" s="47">
        <v>625.34</v>
      </c>
      <c r="G80" s="48"/>
    </row>
    <row r="81" spans="1:7" ht="46.5" customHeight="1">
      <c r="A81" s="16">
        <v>22</v>
      </c>
      <c r="B81" s="45" t="s">
        <v>123</v>
      </c>
      <c r="C81" s="45"/>
      <c r="D81" s="46" t="s">
        <v>111</v>
      </c>
      <c r="E81" s="46"/>
      <c r="F81" s="47">
        <v>879.18</v>
      </c>
      <c r="G81" s="48"/>
    </row>
    <row r="82" spans="1:7" ht="32.25" customHeight="1">
      <c r="A82" s="17">
        <v>23</v>
      </c>
      <c r="B82" s="45" t="s">
        <v>124</v>
      </c>
      <c r="C82" s="45"/>
      <c r="D82" s="46" t="s">
        <v>111</v>
      </c>
      <c r="E82" s="46"/>
      <c r="F82" s="47">
        <v>892.2</v>
      </c>
      <c r="G82" s="48"/>
    </row>
    <row r="83" spans="1:7" ht="46.5" customHeight="1">
      <c r="A83" s="17">
        <v>24</v>
      </c>
      <c r="B83" s="45" t="s">
        <v>123</v>
      </c>
      <c r="C83" s="45"/>
      <c r="D83" s="46" t="s">
        <v>111</v>
      </c>
      <c r="E83" s="46"/>
      <c r="F83" s="47">
        <v>297.39999999999998</v>
      </c>
      <c r="G83" s="48"/>
    </row>
    <row r="84" spans="1:7" ht="46.5" customHeight="1">
      <c r="A84" s="18">
        <v>25</v>
      </c>
      <c r="B84" s="45" t="s">
        <v>125</v>
      </c>
      <c r="C84" s="45"/>
      <c r="D84" s="46" t="s">
        <v>126</v>
      </c>
      <c r="E84" s="46"/>
      <c r="F84" s="47">
        <v>3033.88</v>
      </c>
      <c r="G84" s="48"/>
    </row>
    <row r="85" spans="1:7">
      <c r="A85" s="19">
        <v>26</v>
      </c>
      <c r="B85" s="45" t="s">
        <v>114</v>
      </c>
      <c r="C85" s="45"/>
      <c r="D85" s="46" t="s">
        <v>126</v>
      </c>
      <c r="E85" s="46"/>
      <c r="F85" s="47">
        <v>1050.72</v>
      </c>
      <c r="G85" s="48"/>
    </row>
    <row r="86" spans="1:7" ht="36" customHeight="1">
      <c r="A86" s="19">
        <v>27</v>
      </c>
      <c r="B86" s="45" t="s">
        <v>127</v>
      </c>
      <c r="C86" s="45"/>
      <c r="D86" s="46" t="s">
        <v>126</v>
      </c>
      <c r="E86" s="46"/>
      <c r="F86" s="47">
        <v>730.11</v>
      </c>
      <c r="G86" s="48"/>
    </row>
    <row r="87" spans="1:7" ht="69" customHeight="1">
      <c r="A87" s="20">
        <v>28</v>
      </c>
      <c r="B87" s="45" t="s">
        <v>128</v>
      </c>
      <c r="C87" s="45"/>
      <c r="D87" s="46" t="s">
        <v>126</v>
      </c>
      <c r="E87" s="46"/>
      <c r="F87" s="47">
        <v>1813.91</v>
      </c>
      <c r="G87" s="48"/>
    </row>
    <row r="88" spans="1:7" ht="38.25" customHeight="1">
      <c r="A88" s="20">
        <v>29</v>
      </c>
      <c r="B88" s="45" t="s">
        <v>129</v>
      </c>
      <c r="C88" s="45"/>
      <c r="D88" s="46" t="s">
        <v>126</v>
      </c>
      <c r="E88" s="46"/>
      <c r="F88" s="47">
        <v>403.09</v>
      </c>
      <c r="G88" s="48"/>
    </row>
    <row r="89" spans="1:7" ht="41.25" customHeight="1">
      <c r="A89" s="20">
        <v>30</v>
      </c>
      <c r="B89" s="45" t="s">
        <v>130</v>
      </c>
      <c r="C89" s="45"/>
      <c r="D89" s="46" t="s">
        <v>126</v>
      </c>
      <c r="E89" s="46"/>
      <c r="F89" s="47">
        <v>1612.36</v>
      </c>
      <c r="G89" s="48"/>
    </row>
    <row r="90" spans="1:7" ht="43.5" customHeight="1">
      <c r="A90" s="20">
        <v>31</v>
      </c>
      <c r="B90" s="45" t="s">
        <v>121</v>
      </c>
      <c r="C90" s="45"/>
      <c r="D90" s="46" t="s">
        <v>126</v>
      </c>
      <c r="E90" s="46"/>
      <c r="F90" s="47">
        <v>637.96</v>
      </c>
      <c r="G90" s="48"/>
    </row>
    <row r="91" spans="1:7" ht="35.25" customHeight="1">
      <c r="A91" s="20">
        <v>32</v>
      </c>
      <c r="B91" s="45" t="s">
        <v>121</v>
      </c>
      <c r="C91" s="45"/>
      <c r="D91" s="46" t="s">
        <v>126</v>
      </c>
      <c r="E91" s="46"/>
      <c r="F91" s="47">
        <v>604.64</v>
      </c>
      <c r="G91" s="48"/>
    </row>
    <row r="92" spans="1:7" ht="47.25" customHeight="1">
      <c r="A92" s="20">
        <v>33</v>
      </c>
      <c r="B92" s="45" t="s">
        <v>122</v>
      </c>
      <c r="C92" s="45"/>
      <c r="D92" s="46" t="s">
        <v>126</v>
      </c>
      <c r="E92" s="46"/>
      <c r="F92" s="47">
        <v>1656.79</v>
      </c>
      <c r="G92" s="48"/>
    </row>
    <row r="93" spans="1:7" ht="49.5" customHeight="1">
      <c r="A93" s="20">
        <v>34</v>
      </c>
      <c r="B93" s="45" t="s">
        <v>122</v>
      </c>
      <c r="C93" s="45"/>
      <c r="D93" s="46" t="s">
        <v>126</v>
      </c>
      <c r="E93" s="46"/>
      <c r="F93" s="47">
        <v>849.85</v>
      </c>
      <c r="G93" s="48"/>
    </row>
    <row r="94" spans="1:7" ht="49.5" customHeight="1">
      <c r="A94" s="20">
        <v>35</v>
      </c>
      <c r="B94" s="45" t="s">
        <v>122</v>
      </c>
      <c r="C94" s="45"/>
      <c r="D94" s="46" t="s">
        <v>126</v>
      </c>
      <c r="E94" s="46"/>
      <c r="F94" s="47">
        <v>1029.94</v>
      </c>
      <c r="G94" s="48"/>
    </row>
    <row r="95" spans="1:7" ht="69" customHeight="1">
      <c r="A95" s="20">
        <v>36</v>
      </c>
      <c r="B95" s="45" t="s">
        <v>131</v>
      </c>
      <c r="C95" s="45"/>
      <c r="D95" s="46" t="s">
        <v>132</v>
      </c>
      <c r="E95" s="46"/>
      <c r="F95" s="47">
        <v>2832.3</v>
      </c>
      <c r="G95" s="48"/>
    </row>
    <row r="96" spans="1:7" ht="32.25" customHeight="1">
      <c r="A96" s="21">
        <v>37</v>
      </c>
      <c r="B96" s="45" t="s">
        <v>133</v>
      </c>
      <c r="C96" s="45"/>
      <c r="D96" s="46" t="s">
        <v>132</v>
      </c>
      <c r="E96" s="46"/>
      <c r="F96" s="47">
        <v>518.57000000000005</v>
      </c>
      <c r="G96" s="48"/>
    </row>
    <row r="97" spans="1:7" ht="31.5" customHeight="1">
      <c r="A97" s="21">
        <v>38</v>
      </c>
      <c r="B97" s="45" t="s">
        <v>134</v>
      </c>
      <c r="C97" s="45"/>
      <c r="D97" s="46" t="s">
        <v>132</v>
      </c>
      <c r="E97" s="46"/>
      <c r="F97" s="47">
        <v>691.43</v>
      </c>
      <c r="G97" s="48"/>
    </row>
    <row r="98" spans="1:7" ht="30" customHeight="1">
      <c r="A98" s="21">
        <v>39</v>
      </c>
      <c r="B98" s="45" t="s">
        <v>134</v>
      </c>
      <c r="C98" s="45"/>
      <c r="D98" s="46" t="s">
        <v>132</v>
      </c>
      <c r="E98" s="46"/>
      <c r="F98" s="47">
        <v>729.53</v>
      </c>
      <c r="G98" s="48"/>
    </row>
    <row r="99" spans="1:7" ht="39.75" customHeight="1">
      <c r="A99" s="21">
        <v>40</v>
      </c>
      <c r="B99" s="45" t="s">
        <v>134</v>
      </c>
      <c r="C99" s="45"/>
      <c r="D99" s="46" t="s">
        <v>132</v>
      </c>
      <c r="E99" s="46"/>
      <c r="F99" s="47">
        <v>914.86</v>
      </c>
      <c r="G99" s="48"/>
    </row>
    <row r="100" spans="1:7" ht="58.5" customHeight="1">
      <c r="A100" s="22">
        <v>41</v>
      </c>
      <c r="B100" s="45" t="s">
        <v>135</v>
      </c>
      <c r="C100" s="45"/>
      <c r="D100" s="46" t="s">
        <v>136</v>
      </c>
      <c r="E100" s="46"/>
      <c r="F100" s="47">
        <v>1607.82</v>
      </c>
      <c r="G100" s="48"/>
    </row>
    <row r="101" spans="1:7">
      <c r="A101" s="23">
        <v>42</v>
      </c>
      <c r="B101" s="45" t="s">
        <v>134</v>
      </c>
      <c r="C101" s="45"/>
      <c r="D101" s="46" t="s">
        <v>136</v>
      </c>
      <c r="E101" s="46"/>
      <c r="F101" s="47">
        <v>687.97</v>
      </c>
      <c r="G101" s="48"/>
    </row>
    <row r="102" spans="1:7" ht="30.75" customHeight="1">
      <c r="A102" s="24">
        <v>43</v>
      </c>
      <c r="B102" s="45" t="s">
        <v>137</v>
      </c>
      <c r="C102" s="45"/>
      <c r="D102" s="46" t="s">
        <v>138</v>
      </c>
      <c r="E102" s="46"/>
      <c r="F102" s="47">
        <v>3924.57</v>
      </c>
      <c r="G102" s="48"/>
    </row>
    <row r="103" spans="1:7" ht="49.5" customHeight="1">
      <c r="A103" s="25">
        <v>44</v>
      </c>
      <c r="B103" s="45" t="s">
        <v>139</v>
      </c>
      <c r="C103" s="45"/>
      <c r="D103" s="46" t="s">
        <v>138</v>
      </c>
      <c r="E103" s="46"/>
      <c r="F103" s="47">
        <v>3599.23</v>
      </c>
      <c r="G103" s="48"/>
    </row>
    <row r="104" spans="1:7" ht="48" customHeight="1">
      <c r="A104" s="25">
        <v>45</v>
      </c>
      <c r="B104" s="45" t="s">
        <v>140</v>
      </c>
      <c r="C104" s="45"/>
      <c r="D104" s="46" t="s">
        <v>138</v>
      </c>
      <c r="E104" s="46"/>
      <c r="F104" s="47">
        <v>3589.57</v>
      </c>
      <c r="G104" s="48"/>
    </row>
    <row r="105" spans="1:7" ht="45.75" customHeight="1">
      <c r="A105" s="25">
        <v>46</v>
      </c>
      <c r="B105" s="45" t="s">
        <v>141</v>
      </c>
      <c r="C105" s="45"/>
      <c r="D105" s="46" t="s">
        <v>138</v>
      </c>
      <c r="E105" s="46"/>
      <c r="F105" s="47">
        <v>4450.7700000000004</v>
      </c>
      <c r="G105" s="48"/>
    </row>
    <row r="106" spans="1:7">
      <c r="A106" s="26">
        <v>47</v>
      </c>
      <c r="B106" s="45" t="s">
        <v>142</v>
      </c>
      <c r="C106" s="45"/>
      <c r="D106" s="46" t="s">
        <v>143</v>
      </c>
      <c r="E106" s="46"/>
      <c r="F106" s="47">
        <v>60004</v>
      </c>
      <c r="G106" s="48"/>
    </row>
    <row r="107" spans="1:7">
      <c r="A107" s="27">
        <v>48</v>
      </c>
      <c r="B107" s="45" t="s">
        <v>144</v>
      </c>
      <c r="C107" s="45"/>
      <c r="D107" s="46" t="s">
        <v>143</v>
      </c>
      <c r="E107" s="46"/>
      <c r="F107" s="47">
        <v>1742.09</v>
      </c>
      <c r="G107" s="48"/>
    </row>
    <row r="108" spans="1:7" ht="37.5" customHeight="1">
      <c r="A108" s="28">
        <v>49</v>
      </c>
      <c r="B108" s="45" t="s">
        <v>137</v>
      </c>
      <c r="C108" s="45"/>
      <c r="D108" s="46" t="s">
        <v>145</v>
      </c>
      <c r="E108" s="46"/>
      <c r="F108" s="47">
        <v>1794.93</v>
      </c>
      <c r="G108" s="48"/>
    </row>
    <row r="109" spans="1:7" ht="35.25" customHeight="1">
      <c r="A109" s="28">
        <v>50</v>
      </c>
      <c r="B109" s="45" t="s">
        <v>146</v>
      </c>
      <c r="C109" s="45"/>
      <c r="D109" s="46" t="s">
        <v>145</v>
      </c>
      <c r="E109" s="46"/>
      <c r="F109" s="47">
        <v>2689.09</v>
      </c>
      <c r="G109" s="48"/>
    </row>
    <row r="110" spans="1:7" ht="36" customHeight="1">
      <c r="A110" s="28">
        <v>51</v>
      </c>
      <c r="B110" s="45" t="s">
        <v>147</v>
      </c>
      <c r="C110" s="45"/>
      <c r="D110" s="46" t="s">
        <v>145</v>
      </c>
      <c r="E110" s="46"/>
      <c r="F110" s="47">
        <v>645.9</v>
      </c>
      <c r="G110" s="48"/>
    </row>
    <row r="111" spans="1:7" ht="45.75" customHeight="1">
      <c r="A111" s="29">
        <v>52</v>
      </c>
      <c r="B111" s="45" t="s">
        <v>148</v>
      </c>
      <c r="C111" s="45"/>
      <c r="D111" s="46" t="s">
        <v>145</v>
      </c>
      <c r="E111" s="46"/>
      <c r="F111" s="47">
        <v>712.86</v>
      </c>
      <c r="G111" s="48"/>
    </row>
    <row r="112" spans="1:7" ht="45.75" customHeight="1">
      <c r="A112" s="30">
        <v>53</v>
      </c>
      <c r="B112" s="45" t="s">
        <v>149</v>
      </c>
      <c r="C112" s="45"/>
      <c r="D112" s="46" t="s">
        <v>150</v>
      </c>
      <c r="E112" s="46"/>
      <c r="F112" s="47">
        <v>6283.16</v>
      </c>
      <c r="G112" s="48"/>
    </row>
    <row r="113" spans="1:7" ht="41.25" customHeight="1">
      <c r="A113" s="30">
        <v>54</v>
      </c>
      <c r="B113" s="45" t="s">
        <v>151</v>
      </c>
      <c r="C113" s="45"/>
      <c r="D113" s="46" t="s">
        <v>150</v>
      </c>
      <c r="E113" s="46"/>
      <c r="F113" s="47">
        <v>437.41</v>
      </c>
      <c r="G113" s="48"/>
    </row>
    <row r="114" spans="1:7">
      <c r="A114" s="31">
        <v>55</v>
      </c>
      <c r="B114" s="45" t="s">
        <v>152</v>
      </c>
      <c r="C114" s="45"/>
      <c r="D114" s="46" t="s">
        <v>150</v>
      </c>
      <c r="E114" s="46"/>
      <c r="F114" s="47">
        <v>2330.9499999999998</v>
      </c>
      <c r="G114" s="48"/>
    </row>
    <row r="115" spans="1:7" ht="41.25" customHeight="1">
      <c r="A115" s="31">
        <v>56</v>
      </c>
      <c r="B115" s="45" t="s">
        <v>153</v>
      </c>
      <c r="C115" s="45"/>
      <c r="D115" s="46" t="s">
        <v>150</v>
      </c>
      <c r="E115" s="46"/>
      <c r="F115" s="47">
        <v>592.17999999999995</v>
      </c>
      <c r="G115" s="48"/>
    </row>
    <row r="116" spans="1:7" ht="54.75" customHeight="1">
      <c r="A116" s="32">
        <v>57</v>
      </c>
      <c r="B116" s="45" t="s">
        <v>154</v>
      </c>
      <c r="C116" s="45"/>
      <c r="D116" s="46" t="s">
        <v>155</v>
      </c>
      <c r="E116" s="46"/>
      <c r="F116" s="47">
        <v>447</v>
      </c>
      <c r="G116" s="48"/>
    </row>
    <row r="117" spans="1:7" ht="34.5" customHeight="1">
      <c r="A117" s="33">
        <v>58</v>
      </c>
      <c r="B117" s="45" t="s">
        <v>156</v>
      </c>
      <c r="C117" s="45"/>
      <c r="D117" s="46" t="s">
        <v>155</v>
      </c>
      <c r="E117" s="46"/>
      <c r="F117" s="47">
        <v>17840</v>
      </c>
      <c r="G117" s="48"/>
    </row>
    <row r="118" spans="1:7" ht="34.5" customHeight="1">
      <c r="A118" s="34">
        <v>59</v>
      </c>
      <c r="B118" s="45" t="s">
        <v>157</v>
      </c>
      <c r="C118" s="45"/>
      <c r="D118" s="46" t="s">
        <v>155</v>
      </c>
      <c r="E118" s="46"/>
      <c r="F118" s="47">
        <v>1243.03</v>
      </c>
      <c r="G118" s="48"/>
    </row>
    <row r="119" spans="1:7" ht="88.5" customHeight="1">
      <c r="A119" s="34">
        <v>60</v>
      </c>
      <c r="B119" s="45" t="s">
        <v>158</v>
      </c>
      <c r="C119" s="45"/>
      <c r="D119" s="46" t="s">
        <v>155</v>
      </c>
      <c r="E119" s="46"/>
      <c r="F119" s="47">
        <v>1340.47</v>
      </c>
      <c r="G119" s="48"/>
    </row>
    <row r="120" spans="1:7" ht="69" customHeight="1">
      <c r="A120" s="34">
        <v>61</v>
      </c>
      <c r="B120" s="45" t="s">
        <v>159</v>
      </c>
      <c r="C120" s="45"/>
      <c r="D120" s="46" t="s">
        <v>155</v>
      </c>
      <c r="E120" s="46"/>
      <c r="F120" s="47">
        <v>1384.33</v>
      </c>
      <c r="G120" s="48"/>
    </row>
    <row r="121" spans="1:7" ht="25.5" customHeight="1">
      <c r="A121" s="35">
        <v>62</v>
      </c>
      <c r="B121" s="45" t="s">
        <v>114</v>
      </c>
      <c r="C121" s="45"/>
      <c r="D121" s="46" t="s">
        <v>155</v>
      </c>
      <c r="E121" s="46"/>
      <c r="F121" s="47">
        <v>2081.29</v>
      </c>
      <c r="G121" s="48"/>
    </row>
    <row r="122" spans="1:7" ht="36" customHeight="1">
      <c r="A122" s="36">
        <v>63</v>
      </c>
      <c r="B122" s="45" t="s">
        <v>160</v>
      </c>
      <c r="C122" s="45"/>
      <c r="D122" s="46" t="s">
        <v>161</v>
      </c>
      <c r="E122" s="46"/>
      <c r="F122" s="47">
        <v>4058.25</v>
      </c>
      <c r="G122" s="48"/>
    </row>
    <row r="123" spans="1:7" ht="34.5" customHeight="1">
      <c r="A123" s="36">
        <v>64</v>
      </c>
      <c r="B123" s="45" t="s">
        <v>162</v>
      </c>
      <c r="C123" s="45"/>
      <c r="D123" s="46" t="s">
        <v>161</v>
      </c>
      <c r="E123" s="46"/>
      <c r="F123" s="47">
        <v>2889.78</v>
      </c>
      <c r="G123" s="48"/>
    </row>
    <row r="124" spans="1:7" ht="34.5" customHeight="1">
      <c r="A124" s="37">
        <v>65</v>
      </c>
      <c r="B124" s="45" t="s">
        <v>163</v>
      </c>
      <c r="C124" s="45"/>
      <c r="D124" s="46" t="s">
        <v>161</v>
      </c>
      <c r="E124" s="46"/>
      <c r="F124" s="47">
        <v>3591.56</v>
      </c>
      <c r="G124" s="48"/>
    </row>
    <row r="125" spans="1:7" ht="18" customHeight="1">
      <c r="A125" s="37">
        <v>66</v>
      </c>
      <c r="B125" s="45" t="s">
        <v>114</v>
      </c>
      <c r="C125" s="45"/>
      <c r="D125" s="46" t="s">
        <v>161</v>
      </c>
      <c r="E125" s="46"/>
      <c r="F125" s="47">
        <v>906.72</v>
      </c>
      <c r="G125" s="48"/>
    </row>
    <row r="126" spans="1:7" ht="35.25" customHeight="1">
      <c r="A126" s="38">
        <v>67</v>
      </c>
      <c r="B126" s="45" t="s">
        <v>164</v>
      </c>
      <c r="C126" s="45"/>
      <c r="D126" s="46" t="s">
        <v>165</v>
      </c>
      <c r="E126" s="46"/>
      <c r="F126" s="47">
        <v>9096.98</v>
      </c>
      <c r="G126" s="48"/>
    </row>
    <row r="127" spans="1:7" ht="39.75" customHeight="1">
      <c r="A127" s="38">
        <v>68</v>
      </c>
      <c r="B127" s="45" t="s">
        <v>166</v>
      </c>
      <c r="C127" s="45"/>
      <c r="D127" s="46" t="s">
        <v>165</v>
      </c>
      <c r="E127" s="46"/>
      <c r="F127" s="47">
        <v>7969.99</v>
      </c>
      <c r="G127" s="48"/>
    </row>
    <row r="128" spans="1:7" ht="51" customHeight="1">
      <c r="A128" s="39">
        <v>69</v>
      </c>
      <c r="B128" s="45" t="s">
        <v>167</v>
      </c>
      <c r="C128" s="45"/>
      <c r="D128" s="46" t="s">
        <v>165</v>
      </c>
      <c r="E128" s="46"/>
      <c r="F128" s="47">
        <v>489</v>
      </c>
      <c r="G128" s="48"/>
    </row>
    <row r="129" spans="1:7" ht="24.75" customHeight="1">
      <c r="A129" s="40">
        <v>70</v>
      </c>
      <c r="B129" s="45" t="s">
        <v>168</v>
      </c>
      <c r="C129" s="45"/>
      <c r="D129" s="46" t="s">
        <v>165</v>
      </c>
      <c r="E129" s="46"/>
      <c r="F129" s="47">
        <v>4233</v>
      </c>
      <c r="G129" s="48"/>
    </row>
    <row r="130" spans="1:7" ht="58.5" customHeight="1">
      <c r="A130" s="41">
        <v>71</v>
      </c>
      <c r="B130" s="45" t="s">
        <v>169</v>
      </c>
      <c r="C130" s="45"/>
      <c r="D130" s="46" t="s">
        <v>165</v>
      </c>
      <c r="E130" s="46"/>
      <c r="F130" s="47">
        <v>1105.4000000000001</v>
      </c>
      <c r="G130" s="48"/>
    </row>
    <row r="131" spans="1:7" ht="46.5" customHeight="1">
      <c r="A131" s="9"/>
      <c r="B131" s="54" t="s">
        <v>65</v>
      </c>
      <c r="C131" s="55"/>
      <c r="D131" s="56"/>
      <c r="E131" s="52"/>
      <c r="F131" s="51">
        <f>SUM(F60:G130)</f>
        <v>201740.13</v>
      </c>
      <c r="G131" s="52"/>
    </row>
    <row r="133" spans="1:7">
      <c r="A133" s="1" t="s">
        <v>24</v>
      </c>
      <c r="D133" s="7">
        <f>3.94*H4*C6</f>
        <v>124890.12000000001</v>
      </c>
      <c r="E133" s="1" t="s">
        <v>25</v>
      </c>
    </row>
    <row r="134" spans="1:7">
      <c r="A134" s="1" t="s">
        <v>26</v>
      </c>
      <c r="D134" s="7">
        <f>223627.18*5.3%+(H4-7)*D7*1.25</f>
        <v>28361.615539999999</v>
      </c>
      <c r="E134" s="1" t="s">
        <v>25</v>
      </c>
    </row>
    <row r="136" spans="1:7">
      <c r="A136" s="1" t="s">
        <v>38</v>
      </c>
    </row>
    <row r="137" spans="1:7">
      <c r="A137" s="1" t="s">
        <v>174</v>
      </c>
    </row>
    <row r="138" spans="1:7">
      <c r="B138" s="1" t="s">
        <v>37</v>
      </c>
      <c r="F138" s="7">
        <v>397120.97</v>
      </c>
      <c r="G138" s="1" t="s">
        <v>25</v>
      </c>
    </row>
    <row r="140" spans="1:7">
      <c r="A140" s="1" t="s">
        <v>175</v>
      </c>
    </row>
    <row r="141" spans="1:7">
      <c r="B141" s="1" t="s">
        <v>36</v>
      </c>
      <c r="F141" s="7">
        <f>F55+F131+D133</f>
        <v>478146.69</v>
      </c>
      <c r="G141" s="1" t="s">
        <v>25</v>
      </c>
    </row>
    <row r="142" spans="1:7">
      <c r="F142" s="7"/>
    </row>
    <row r="143" spans="1:7">
      <c r="A143" s="1" t="s">
        <v>178</v>
      </c>
      <c r="F143" s="7"/>
    </row>
    <row r="144" spans="1:7">
      <c r="B144" s="1" t="s">
        <v>179</v>
      </c>
      <c r="F144" s="7">
        <v>63573.86</v>
      </c>
      <c r="G144" s="1" t="s">
        <v>25</v>
      </c>
    </row>
    <row r="145" spans="1:7" ht="30" customHeight="1">
      <c r="A145" s="1" t="s">
        <v>27</v>
      </c>
    </row>
    <row r="146" spans="1:7" ht="32.25" customHeight="1"/>
    <row r="147" spans="1:7" ht="28.5" customHeight="1">
      <c r="A147" s="8" t="s">
        <v>28</v>
      </c>
      <c r="B147" s="53" t="s">
        <v>29</v>
      </c>
      <c r="C147" s="53"/>
      <c r="D147" s="8" t="s">
        <v>30</v>
      </c>
      <c r="E147" s="53" t="s">
        <v>31</v>
      </c>
      <c r="F147" s="53"/>
      <c r="G147" s="8" t="s">
        <v>32</v>
      </c>
    </row>
    <row r="148" spans="1:7" ht="33.75" customHeight="1">
      <c r="A148" s="50" t="s">
        <v>33</v>
      </c>
      <c r="B148" s="49" t="s">
        <v>51</v>
      </c>
      <c r="C148" s="49"/>
      <c r="D148" s="10">
        <v>12</v>
      </c>
      <c r="E148" s="49" t="s">
        <v>53</v>
      </c>
      <c r="F148" s="49"/>
      <c r="G148" s="42">
        <v>12</v>
      </c>
    </row>
    <row r="149" spans="1:7" ht="43.5" customHeight="1">
      <c r="A149" s="50"/>
      <c r="B149" s="49" t="s">
        <v>39</v>
      </c>
      <c r="C149" s="49"/>
      <c r="D149" s="10">
        <v>3</v>
      </c>
      <c r="E149" s="49" t="s">
        <v>53</v>
      </c>
      <c r="F149" s="49"/>
      <c r="G149" s="42">
        <v>3</v>
      </c>
    </row>
    <row r="150" spans="1:7" ht="69" customHeight="1">
      <c r="A150" s="50"/>
      <c r="B150" s="49" t="s">
        <v>40</v>
      </c>
      <c r="C150" s="49"/>
      <c r="D150" s="10"/>
      <c r="E150" s="49" t="s">
        <v>53</v>
      </c>
      <c r="F150" s="49"/>
      <c r="G150" s="42"/>
    </row>
    <row r="151" spans="1:7" ht="37.5" customHeight="1">
      <c r="A151" s="10" t="s">
        <v>41</v>
      </c>
      <c r="B151" s="49" t="s">
        <v>42</v>
      </c>
      <c r="C151" s="49"/>
      <c r="D151" s="10"/>
      <c r="E151" s="49" t="s">
        <v>54</v>
      </c>
      <c r="F151" s="49"/>
      <c r="G151" s="42"/>
    </row>
    <row r="152" spans="1:7" ht="60" customHeight="1">
      <c r="A152" s="50" t="s">
        <v>43</v>
      </c>
      <c r="B152" s="49" t="s">
        <v>52</v>
      </c>
      <c r="C152" s="49"/>
      <c r="D152" s="10">
        <v>1</v>
      </c>
      <c r="E152" s="49" t="s">
        <v>55</v>
      </c>
      <c r="F152" s="49"/>
      <c r="G152" s="42">
        <v>1</v>
      </c>
    </row>
    <row r="153" spans="1:7" ht="33" customHeight="1">
      <c r="A153" s="50"/>
      <c r="B153" s="49" t="s">
        <v>44</v>
      </c>
      <c r="C153" s="49"/>
      <c r="D153" s="10">
        <v>1</v>
      </c>
      <c r="E153" s="49" t="s">
        <v>56</v>
      </c>
      <c r="F153" s="49"/>
      <c r="G153" s="42">
        <v>1</v>
      </c>
    </row>
    <row r="154" spans="1:7" ht="42.75" customHeight="1">
      <c r="A154" s="50"/>
      <c r="B154" s="49" t="s">
        <v>48</v>
      </c>
      <c r="C154" s="49"/>
      <c r="D154" s="10">
        <v>8</v>
      </c>
      <c r="E154" s="49" t="s">
        <v>57</v>
      </c>
      <c r="F154" s="49"/>
      <c r="G154" s="42">
        <v>8</v>
      </c>
    </row>
    <row r="155" spans="1:7" ht="36" customHeight="1">
      <c r="A155" s="50"/>
      <c r="B155" s="49" t="s">
        <v>49</v>
      </c>
      <c r="C155" s="49"/>
      <c r="D155" s="10"/>
      <c r="E155" s="49" t="s">
        <v>58</v>
      </c>
      <c r="F155" s="49"/>
      <c r="G155" s="42"/>
    </row>
    <row r="156" spans="1:7">
      <c r="A156" s="50"/>
      <c r="B156" s="49" t="s">
        <v>50</v>
      </c>
      <c r="C156" s="49"/>
      <c r="D156" s="10"/>
      <c r="E156" s="49" t="s">
        <v>59</v>
      </c>
      <c r="F156" s="49"/>
      <c r="G156" s="42"/>
    </row>
    <row r="157" spans="1:7" ht="27" customHeight="1">
      <c r="A157" s="50"/>
      <c r="B157" s="49" t="s">
        <v>45</v>
      </c>
      <c r="C157" s="49"/>
      <c r="D157" s="10">
        <v>1</v>
      </c>
      <c r="E157" s="49" t="s">
        <v>60</v>
      </c>
      <c r="F157" s="49"/>
      <c r="G157" s="42">
        <v>1</v>
      </c>
    </row>
    <row r="158" spans="1:7" ht="32.25" customHeight="1">
      <c r="A158" s="50"/>
      <c r="B158" s="49" t="s">
        <v>46</v>
      </c>
      <c r="C158" s="49"/>
      <c r="D158" s="10">
        <v>8</v>
      </c>
      <c r="E158" s="49" t="s">
        <v>55</v>
      </c>
      <c r="F158" s="49"/>
      <c r="G158" s="42">
        <v>8</v>
      </c>
    </row>
    <row r="159" spans="1:7">
      <c r="A159" s="50"/>
      <c r="B159" s="49" t="s">
        <v>47</v>
      </c>
      <c r="C159" s="49"/>
      <c r="D159" s="10">
        <v>3</v>
      </c>
      <c r="E159" s="49"/>
      <c r="F159" s="49"/>
      <c r="G159" s="42">
        <v>3</v>
      </c>
    </row>
    <row r="162" spans="1:6">
      <c r="A162" s="1" t="s">
        <v>180</v>
      </c>
      <c r="F162" s="1" t="s">
        <v>61</v>
      </c>
    </row>
    <row r="164" spans="1:6">
      <c r="A164" s="1" t="s">
        <v>64</v>
      </c>
      <c r="F164" s="1" t="s">
        <v>62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299">
    <mergeCell ref="B129:C129"/>
    <mergeCell ref="D129:E129"/>
    <mergeCell ref="F129:G129"/>
    <mergeCell ref="B126:C126"/>
    <mergeCell ref="D126:E126"/>
    <mergeCell ref="F126:G126"/>
    <mergeCell ref="B127:C127"/>
    <mergeCell ref="D127:E127"/>
    <mergeCell ref="F127:G127"/>
    <mergeCell ref="B128:C128"/>
    <mergeCell ref="D128:E128"/>
    <mergeCell ref="F128:G128"/>
    <mergeCell ref="B124:C124"/>
    <mergeCell ref="D124:E124"/>
    <mergeCell ref="F124:G124"/>
    <mergeCell ref="B125:C125"/>
    <mergeCell ref="D125:E125"/>
    <mergeCell ref="F125:G125"/>
    <mergeCell ref="B118:C118"/>
    <mergeCell ref="D118:E118"/>
    <mergeCell ref="F118:G118"/>
    <mergeCell ref="B119:C119"/>
    <mergeCell ref="D119:E119"/>
    <mergeCell ref="F119:G119"/>
    <mergeCell ref="B120:C120"/>
    <mergeCell ref="D120:E120"/>
    <mergeCell ref="F120:G120"/>
    <mergeCell ref="B122:C122"/>
    <mergeCell ref="D122:E122"/>
    <mergeCell ref="F122:G122"/>
    <mergeCell ref="B123:C123"/>
    <mergeCell ref="D123:E123"/>
    <mergeCell ref="F123:G123"/>
    <mergeCell ref="B121:C121"/>
    <mergeCell ref="D121:E121"/>
    <mergeCell ref="F121:G121"/>
    <mergeCell ref="B116:C116"/>
    <mergeCell ref="D116:E116"/>
    <mergeCell ref="F116:G116"/>
    <mergeCell ref="B114:C114"/>
    <mergeCell ref="D114:E114"/>
    <mergeCell ref="F114:G114"/>
    <mergeCell ref="B115:C115"/>
    <mergeCell ref="D115:E115"/>
    <mergeCell ref="F115:G115"/>
    <mergeCell ref="B110:C110"/>
    <mergeCell ref="D110:E110"/>
    <mergeCell ref="F110:G110"/>
    <mergeCell ref="B112:C112"/>
    <mergeCell ref="D112:E112"/>
    <mergeCell ref="F112:G112"/>
    <mergeCell ref="B113:C113"/>
    <mergeCell ref="D113:E113"/>
    <mergeCell ref="F113:G113"/>
    <mergeCell ref="B111:C111"/>
    <mergeCell ref="D111:E111"/>
    <mergeCell ref="F111:G111"/>
    <mergeCell ref="B108:C108"/>
    <mergeCell ref="D108:E108"/>
    <mergeCell ref="F108:G108"/>
    <mergeCell ref="B109:C109"/>
    <mergeCell ref="D109:E109"/>
    <mergeCell ref="F109:G109"/>
    <mergeCell ref="B90:C90"/>
    <mergeCell ref="D90:E90"/>
    <mergeCell ref="F90:G90"/>
    <mergeCell ref="B91:C91"/>
    <mergeCell ref="D91:E91"/>
    <mergeCell ref="F91:G91"/>
    <mergeCell ref="B103:C103"/>
    <mergeCell ref="D103:E103"/>
    <mergeCell ref="F103:G103"/>
    <mergeCell ref="B99:C99"/>
    <mergeCell ref="D99:E99"/>
    <mergeCell ref="F99:G99"/>
    <mergeCell ref="B96:C96"/>
    <mergeCell ref="D96:E96"/>
    <mergeCell ref="F96:G96"/>
    <mergeCell ref="B98:C98"/>
    <mergeCell ref="D98:E98"/>
    <mergeCell ref="F98:G98"/>
    <mergeCell ref="B102:C102"/>
    <mergeCell ref="D102:E102"/>
    <mergeCell ref="F102:G102"/>
    <mergeCell ref="B101:C101"/>
    <mergeCell ref="D101:E101"/>
    <mergeCell ref="F101:G101"/>
    <mergeCell ref="D81:E81"/>
    <mergeCell ref="F69:G69"/>
    <mergeCell ref="F70:G70"/>
    <mergeCell ref="F71:G71"/>
    <mergeCell ref="F77:G77"/>
    <mergeCell ref="F81:G81"/>
    <mergeCell ref="D74:E74"/>
    <mergeCell ref="D75:E75"/>
    <mergeCell ref="D76:E76"/>
    <mergeCell ref="D78:E78"/>
    <mergeCell ref="D79:E79"/>
    <mergeCell ref="D80:E80"/>
    <mergeCell ref="D77:E77"/>
    <mergeCell ref="D69:E69"/>
    <mergeCell ref="D70:E70"/>
    <mergeCell ref="D71:E71"/>
    <mergeCell ref="F74:G74"/>
    <mergeCell ref="F75:G75"/>
    <mergeCell ref="F76:G76"/>
    <mergeCell ref="F78:G78"/>
    <mergeCell ref="F79:G79"/>
    <mergeCell ref="F80:G80"/>
    <mergeCell ref="A42:A43"/>
    <mergeCell ref="F42:F43"/>
    <mergeCell ref="G42:G43"/>
    <mergeCell ref="A36:A37"/>
    <mergeCell ref="F36:F37"/>
    <mergeCell ref="G36:G37"/>
    <mergeCell ref="A38:A39"/>
    <mergeCell ref="F38:F39"/>
    <mergeCell ref="G38:G39"/>
    <mergeCell ref="A40:A41"/>
    <mergeCell ref="F40:F41"/>
    <mergeCell ref="G40:G41"/>
    <mergeCell ref="F60:G60"/>
    <mergeCell ref="F61:G61"/>
    <mergeCell ref="F62:G62"/>
    <mergeCell ref="B63:C63"/>
    <mergeCell ref="B64:C64"/>
    <mergeCell ref="B65:C65"/>
    <mergeCell ref="D53:E53"/>
    <mergeCell ref="F53:G53"/>
    <mergeCell ref="C24:D24"/>
    <mergeCell ref="E24:F24"/>
    <mergeCell ref="C25:D25"/>
    <mergeCell ref="E25:F25"/>
    <mergeCell ref="A17:D17"/>
    <mergeCell ref="E17:F17"/>
    <mergeCell ref="A18:D18"/>
    <mergeCell ref="E18:F18"/>
    <mergeCell ref="A19:D19"/>
    <mergeCell ref="E19:F19"/>
    <mergeCell ref="A20:D20"/>
    <mergeCell ref="E20:F20"/>
    <mergeCell ref="A1:G1"/>
    <mergeCell ref="A2:G2"/>
    <mergeCell ref="A3:G3"/>
    <mergeCell ref="A4:G4"/>
    <mergeCell ref="B49:C49"/>
    <mergeCell ref="D49:E49"/>
    <mergeCell ref="F49:G49"/>
    <mergeCell ref="D72:E72"/>
    <mergeCell ref="D73:E73"/>
    <mergeCell ref="F72:G72"/>
    <mergeCell ref="F73:G73"/>
    <mergeCell ref="B52:C52"/>
    <mergeCell ref="D52:E52"/>
    <mergeCell ref="F52:G52"/>
    <mergeCell ref="B50:C50"/>
    <mergeCell ref="D50:E50"/>
    <mergeCell ref="F50:G50"/>
    <mergeCell ref="B51:C51"/>
    <mergeCell ref="D51:E51"/>
    <mergeCell ref="F51:G51"/>
    <mergeCell ref="B53:C53"/>
    <mergeCell ref="A23:B23"/>
    <mergeCell ref="C23:D23"/>
    <mergeCell ref="E23:F23"/>
    <mergeCell ref="B54:C54"/>
    <mergeCell ref="D54:E54"/>
    <mergeCell ref="F54:G54"/>
    <mergeCell ref="B55:C55"/>
    <mergeCell ref="D55:E55"/>
    <mergeCell ref="F55:G55"/>
    <mergeCell ref="B66:C66"/>
    <mergeCell ref="B67:C67"/>
    <mergeCell ref="B68:C68"/>
    <mergeCell ref="B59:C59"/>
    <mergeCell ref="D59:E59"/>
    <mergeCell ref="F59:G59"/>
    <mergeCell ref="B60:C60"/>
    <mergeCell ref="B61:C61"/>
    <mergeCell ref="B62:C62"/>
    <mergeCell ref="F63:G63"/>
    <mergeCell ref="F64:G64"/>
    <mergeCell ref="F65:G65"/>
    <mergeCell ref="F66:G66"/>
    <mergeCell ref="F67:G67"/>
    <mergeCell ref="F68:G68"/>
    <mergeCell ref="D63:E63"/>
    <mergeCell ref="D64:E64"/>
    <mergeCell ref="D65:E65"/>
    <mergeCell ref="D66:E66"/>
    <mergeCell ref="D67:E67"/>
    <mergeCell ref="D68:E68"/>
    <mergeCell ref="D60:E60"/>
    <mergeCell ref="D61:E61"/>
    <mergeCell ref="D62:E62"/>
    <mergeCell ref="B81:C81"/>
    <mergeCell ref="B75:C75"/>
    <mergeCell ref="B76:C76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B77:C77"/>
    <mergeCell ref="F131:G131"/>
    <mergeCell ref="B147:C147"/>
    <mergeCell ref="E147:F147"/>
    <mergeCell ref="A148:A150"/>
    <mergeCell ref="B148:C148"/>
    <mergeCell ref="E148:F148"/>
    <mergeCell ref="B149:C149"/>
    <mergeCell ref="E149:F149"/>
    <mergeCell ref="B150:C150"/>
    <mergeCell ref="E150:F150"/>
    <mergeCell ref="B131:C131"/>
    <mergeCell ref="D131:E131"/>
    <mergeCell ref="B151:C151"/>
    <mergeCell ref="E151:F151"/>
    <mergeCell ref="A152:A159"/>
    <mergeCell ref="B152:C152"/>
    <mergeCell ref="E152:F152"/>
    <mergeCell ref="B153:C153"/>
    <mergeCell ref="E153:F153"/>
    <mergeCell ref="B154:C154"/>
    <mergeCell ref="E154:F154"/>
    <mergeCell ref="B158:C158"/>
    <mergeCell ref="E158:F158"/>
    <mergeCell ref="B159:C159"/>
    <mergeCell ref="E159:F159"/>
    <mergeCell ref="B155:C155"/>
    <mergeCell ref="E155:F155"/>
    <mergeCell ref="B156:C156"/>
    <mergeCell ref="E156:F156"/>
    <mergeCell ref="B157:C157"/>
    <mergeCell ref="E157:F157"/>
    <mergeCell ref="B93:C93"/>
    <mergeCell ref="D93:E93"/>
    <mergeCell ref="F93:G93"/>
    <mergeCell ref="B82:C82"/>
    <mergeCell ref="D82:E82"/>
    <mergeCell ref="F82:G82"/>
    <mergeCell ref="B83:C83"/>
    <mergeCell ref="D83:E83"/>
    <mergeCell ref="F83:G83"/>
    <mergeCell ref="B84:C84"/>
    <mergeCell ref="D84:E84"/>
    <mergeCell ref="F84:G84"/>
    <mergeCell ref="B106:C106"/>
    <mergeCell ref="D106:E106"/>
    <mergeCell ref="F106:G106"/>
    <mergeCell ref="B85:C85"/>
    <mergeCell ref="D85:E85"/>
    <mergeCell ref="F85:G85"/>
    <mergeCell ref="B86:C86"/>
    <mergeCell ref="D86:E86"/>
    <mergeCell ref="F86:G86"/>
    <mergeCell ref="B97:C97"/>
    <mergeCell ref="D97:E97"/>
    <mergeCell ref="F97:G97"/>
    <mergeCell ref="B87:C87"/>
    <mergeCell ref="D87:E87"/>
    <mergeCell ref="F87:G87"/>
    <mergeCell ref="B88:C88"/>
    <mergeCell ref="D88:E88"/>
    <mergeCell ref="F88:G88"/>
    <mergeCell ref="B89:C89"/>
    <mergeCell ref="D89:E89"/>
    <mergeCell ref="F89:G89"/>
    <mergeCell ref="B92:C92"/>
    <mergeCell ref="D92:E92"/>
    <mergeCell ref="F92:G92"/>
    <mergeCell ref="B130:C130"/>
    <mergeCell ref="D130:E130"/>
    <mergeCell ref="F130:G130"/>
    <mergeCell ref="B117:C117"/>
    <mergeCell ref="D117:E117"/>
    <mergeCell ref="F117:G117"/>
    <mergeCell ref="B94:C94"/>
    <mergeCell ref="D94:E94"/>
    <mergeCell ref="F94:G94"/>
    <mergeCell ref="B95:C95"/>
    <mergeCell ref="D95:E95"/>
    <mergeCell ref="F95:G95"/>
    <mergeCell ref="B100:C100"/>
    <mergeCell ref="D100:E100"/>
    <mergeCell ref="F100:G100"/>
    <mergeCell ref="B107:C107"/>
    <mergeCell ref="D107:E107"/>
    <mergeCell ref="F107:G107"/>
    <mergeCell ref="B104:C104"/>
    <mergeCell ref="D104:E104"/>
    <mergeCell ref="F104:G104"/>
    <mergeCell ref="B105:C105"/>
    <mergeCell ref="D105:E105"/>
    <mergeCell ref="F105:G105"/>
  </mergeCells>
  <pageMargins left="0.2" right="0.2" top="0.4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2016-03-11T08:11:25Z</dcterms:modified>
</cp:coreProperties>
</file>