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142"/>
  <c r="F54"/>
  <c r="D143"/>
  <c r="F140"/>
  <c r="E44"/>
  <c r="D44"/>
  <c r="B43"/>
  <c r="B42"/>
  <c r="B41"/>
  <c r="B40"/>
  <c r="B39"/>
  <c r="B38"/>
  <c r="B37"/>
  <c r="B36"/>
  <c r="C6"/>
  <c r="G44" l="1"/>
  <c r="F51"/>
  <c r="F50"/>
  <c r="F53"/>
  <c r="F55" l="1"/>
  <c r="F150" s="1"/>
</calcChain>
</file>

<file path=xl/sharedStrings.xml><?xml version="1.0" encoding="utf-8"?>
<sst xmlns="http://schemas.openxmlformats.org/spreadsheetml/2006/main" count="291" uniqueCount="177">
  <si>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</si>
  <si>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</si>
  <si>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</si>
  <si>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</si>
  <si>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</si>
  <si>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</si>
  <si>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</si>
  <si>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</si>
  <si>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</si>
  <si>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</si>
  <si>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</si>
  <si>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</si>
  <si>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</si>
  <si>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</si>
  <si>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</si>
  <si>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</si>
  <si>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</si>
  <si>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</si>
  <si>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</si>
  <si>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</si>
  <si>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</si>
  <si>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</si>
  <si>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</si>
  <si>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</si>
  <si>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</si>
  <si>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</si>
  <si>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</si>
  <si>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</si>
  <si>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</si>
  <si>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</si>
  <si>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</si>
  <si>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</si>
  <si>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</si>
  <si>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</si>
  <si>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</si>
  <si>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</si>
  <si>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</si>
  <si>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</si>
  <si>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</si>
  <si>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</si>
  <si>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</si>
  <si>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</si>
  <si>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</si>
  <si>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</si>
  <si>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</si>
  <si>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</si>
  <si>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</si>
  <si>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</si>
  <si>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</si>
  <si>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</si>
  <si>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</si>
  <si>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</si>
  <si>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</si>
  <si>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</si>
  <si>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</si>
  <si>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</si>
  <si>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</si>
  <si>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</si>
  <si>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</si>
  <si>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</si>
  <si>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</si>
  <si>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</si>
  <si>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</si>
  <si>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</si>
  <si>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</si>
  <si>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</si>
  <si>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34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</si>
  <si>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</si>
  <si>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</si>
  <si>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</si>
  <si>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</si>
  <si>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</si>
  <si>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</si>
  <si>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</si>
  <si>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</si>
  <si>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</si>
  <si>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</si>
  <si>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</si>
  <si>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</si>
  <si>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</si>
  <si>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</si>
  <si>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</si>
  <si>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</si>
  <si>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</si>
  <si>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</si>
  <si>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</si>
  <si>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</si>
  <si>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</si>
  <si>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</si>
  <si>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</si>
  <si>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</si>
  <si>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29.08.2013г.</t>
  </si>
  <si>
    <t>01.11.2012г.</t>
  </si>
  <si>
    <t>02.07.2012г.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</si>
  <si>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</si>
  <si>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</si>
  <si>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</si>
  <si>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</si>
  <si>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</si>
  <si>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</si>
  <si>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</si>
  <si>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Замена участка стояка ХВ в подвале</t>
  </si>
  <si>
    <t>Январь</t>
  </si>
  <si>
    <t>Ремонт эл.проводки, ремонт освещения площадок</t>
  </si>
  <si>
    <t>Установка замка на эл.щитовую</t>
  </si>
  <si>
    <t>Прочистка ливневой канализации</t>
  </si>
  <si>
    <t>Ремонт стояка канализации на кухне</t>
  </si>
  <si>
    <t>Февраль</t>
  </si>
  <si>
    <t>кв.8,14,115,47,120,92,99,25,130 измерение температурного режима</t>
  </si>
  <si>
    <t>Ремонт эл.проводки после залива</t>
  </si>
  <si>
    <t>Ремонт освещения площадок</t>
  </si>
  <si>
    <t>Ремонт эл.проводки в подъезде после залива с крыши</t>
  </si>
  <si>
    <t>Ремонт щита этажного</t>
  </si>
  <si>
    <t>Слив воды с емкостей</t>
  </si>
  <si>
    <t>Очистка ливневки от снега, льда, слив воды с емкостей</t>
  </si>
  <si>
    <t>Очистка ливневой канализации,  слив воды с емкостей</t>
  </si>
  <si>
    <t>Слив воды из емкостей в чердачном помещении</t>
  </si>
  <si>
    <t>Очистка ливневки, слив воды с емкостей</t>
  </si>
  <si>
    <t>Слив воды с емкостей в чердачном помещении</t>
  </si>
  <si>
    <t>Слив воды с емкостей, очистка ливневой канализации</t>
  </si>
  <si>
    <t>Слив воды с аварийных емкостей</t>
  </si>
  <si>
    <t>Очистка крыши от наледи, ограждение опасных участков, изготовление, устройство водостока, слив воды с емкостей</t>
  </si>
  <si>
    <t>Смена стекол</t>
  </si>
  <si>
    <t>Март</t>
  </si>
  <si>
    <t xml:space="preserve">Установка замка  </t>
  </si>
  <si>
    <t>кв.98 замена части стояка ХВ</t>
  </si>
  <si>
    <t>Слив воды с емкостей, очистка корзин ливневок</t>
  </si>
  <si>
    <t>Очистка ливневки, кровли от наледи, установка емкости, слив воды с емкостей</t>
  </si>
  <si>
    <t>Слив талой воды с емкостей на черадке</t>
  </si>
  <si>
    <t>Ремонт кровли</t>
  </si>
  <si>
    <t>Апрель</t>
  </si>
  <si>
    <t>кв.45 замена участка стояка отопления</t>
  </si>
  <si>
    <t>Ремонт эл.проводки в душевой</t>
  </si>
  <si>
    <t>Ремонт эл.проводки после залива с крыши</t>
  </si>
  <si>
    <t>Изготовление и установка дополнительных емкостей в чердачном помещении для сбора воды, слив воды из емкостей</t>
  </si>
  <si>
    <t>Май</t>
  </si>
  <si>
    <t>Июнь</t>
  </si>
  <si>
    <t>кв.121,132 замена стояка отопления</t>
  </si>
  <si>
    <t>Ремонт освещения МОП</t>
  </si>
  <si>
    <t>Ремонт эл.проводки после пожара</t>
  </si>
  <si>
    <t>Подключение квартиры после пожара</t>
  </si>
  <si>
    <t>Замена участка лежака канализации кв.85</t>
  </si>
  <si>
    <t>Июль</t>
  </si>
  <si>
    <t>кв.125 замена стояка отопления</t>
  </si>
  <si>
    <t>Сентябрь</t>
  </si>
  <si>
    <t>Заполнение системы отопления</t>
  </si>
  <si>
    <t>кв.47 ремонт подводки отопления</t>
  </si>
  <si>
    <t>Ремонт эл.проводки, ремонт освещения на кухне</t>
  </si>
  <si>
    <t>Восстановление настенного шкафа электрического щита</t>
  </si>
  <si>
    <t>Остекление окон в подъезде</t>
  </si>
  <si>
    <t>Октябрь</t>
  </si>
  <si>
    <t>Ремонт стояка канализации в подвале</t>
  </si>
  <si>
    <t>Замена стояка отопления в подвале</t>
  </si>
  <si>
    <t>кв.63 замена стояка отопления, замена дренажного вентиля в подвале</t>
  </si>
  <si>
    <t>кв.92 наладка системы отопления</t>
  </si>
  <si>
    <t>Заполнение системы отопления, наладка циркуляции</t>
  </si>
  <si>
    <t>кв.14,99 наладка системы отопления</t>
  </si>
  <si>
    <t>Замена вентиля на стояке ХВ на кухне</t>
  </si>
  <si>
    <t>Ремонт ХВ</t>
  </si>
  <si>
    <t>кв.45,99 наладка системы отопления</t>
  </si>
  <si>
    <t>Ноябрь</t>
  </si>
  <si>
    <t>Прочистка лежака канализации в подвале</t>
  </si>
  <si>
    <t>Декабрь</t>
  </si>
  <si>
    <t>Смена запорного устройства выхода на чердак</t>
  </si>
  <si>
    <t>Заделка подвальных окон досками</t>
  </si>
  <si>
    <t>18 от 12.12.2008г.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</si>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</sst>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topLeftCell="A166" workbookViewId="0">
      <selection activeCell="E179" sqref="E17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6" width="14" style="1" customWidth="1"/>
    <col min="7" max="7" width="12.85546875" style="1" customWidth="1"/>
    <col min="8" max="8" width="4.5703125" style="1" hidden="1" customWidth="1"/>
    <col min="9" max="16384" width="9.140625" style="1"/>
  </cols>
  <sheetData>
    <row r="1" spans="1:8">
      <c r="A1" s="42" t="s">
        <v>0</v>
      </c>
      <c r="B1" s="42"/>
      <c r="C1" s="42"/>
      <c r="D1" s="42"/>
      <c r="E1" s="42"/>
      <c r="F1" s="42"/>
      <c r="G1" s="42"/>
    </row>
    <row r="2" spans="1:8">
      <c r="A2" s="42" t="s">
        <v>5</v>
      </c>
      <c r="B2" s="42"/>
      <c r="C2" s="42"/>
      <c r="D2" s="42"/>
      <c r="E2" s="42"/>
      <c r="F2" s="42"/>
      <c r="G2" s="42"/>
    </row>
    <row r="3" spans="1:8">
      <c r="A3" s="42" t="s">
        <v>66</v>
      </c>
      <c r="B3" s="42"/>
      <c r="C3" s="42"/>
      <c r="D3" s="42"/>
      <c r="E3" s="42"/>
      <c r="F3" s="42"/>
      <c r="G3" s="42"/>
    </row>
    <row r="4" spans="1:8">
      <c r="A4" s="42" t="s">
        <v>100</v>
      </c>
      <c r="B4" s="42"/>
      <c r="C4" s="42"/>
      <c r="D4" s="42"/>
      <c r="E4" s="42"/>
      <c r="F4" s="42"/>
      <c r="G4" s="42"/>
      <c r="H4" s="10">
        <v>12</v>
      </c>
    </row>
    <row r="5" spans="1:8" ht="11.25" customHeight="1"/>
    <row r="6" spans="1:8">
      <c r="A6" s="1" t="s">
        <v>6</v>
      </c>
      <c r="C6" s="12">
        <f>D7+D8</f>
        <v>2443.33</v>
      </c>
      <c r="D6" s="1" t="s">
        <v>2</v>
      </c>
    </row>
    <row r="7" spans="1:8">
      <c r="A7" s="1" t="s">
        <v>67</v>
      </c>
      <c r="B7" s="1" t="s">
        <v>68</v>
      </c>
      <c r="C7" s="13"/>
      <c r="D7" s="1">
        <v>2443.33</v>
      </c>
      <c r="E7" s="1" t="s">
        <v>2</v>
      </c>
    </row>
    <row r="8" spans="1:8">
      <c r="B8" s="1" t="s">
        <v>69</v>
      </c>
      <c r="C8" s="13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140</v>
      </c>
    </row>
    <row r="12" spans="1:8">
      <c r="A12" s="1" t="s">
        <v>73</v>
      </c>
      <c r="E12" s="1">
        <v>250</v>
      </c>
      <c r="F12" s="1" t="s">
        <v>2</v>
      </c>
    </row>
    <row r="13" spans="1:8">
      <c r="A13" s="1" t="s">
        <v>74</v>
      </c>
      <c r="B13" s="1">
        <v>1016.8</v>
      </c>
      <c r="C13" s="1" t="s">
        <v>2</v>
      </c>
    </row>
    <row r="14" spans="1:8">
      <c r="A14" s="1" t="s">
        <v>75</v>
      </c>
      <c r="D14" s="1">
        <v>1500</v>
      </c>
      <c r="E14" s="1" t="s">
        <v>2</v>
      </c>
    </row>
    <row r="16" spans="1:8">
      <c r="A16" s="1" t="s">
        <v>76</v>
      </c>
    </row>
    <row r="17" spans="1:6">
      <c r="A17" s="36" t="s">
        <v>77</v>
      </c>
      <c r="B17" s="36"/>
      <c r="C17" s="36"/>
      <c r="D17" s="36"/>
      <c r="E17" s="36" t="s">
        <v>78</v>
      </c>
      <c r="F17" s="36"/>
    </row>
    <row r="18" spans="1:6">
      <c r="A18" s="43" t="s">
        <v>79</v>
      </c>
      <c r="B18" s="43"/>
      <c r="C18" s="43"/>
      <c r="D18" s="43"/>
      <c r="E18" s="36" t="s">
        <v>93</v>
      </c>
      <c r="F18" s="36"/>
    </row>
    <row r="19" spans="1:6">
      <c r="A19" s="43" t="s">
        <v>80</v>
      </c>
      <c r="B19" s="43"/>
      <c r="C19" s="43"/>
      <c r="D19" s="43"/>
      <c r="E19" s="36" t="s">
        <v>92</v>
      </c>
      <c r="F19" s="36"/>
    </row>
    <row r="20" spans="1:6">
      <c r="A20" s="43" t="s">
        <v>81</v>
      </c>
      <c r="B20" s="43"/>
      <c r="C20" s="43"/>
      <c r="D20" s="43"/>
      <c r="E20" s="36" t="s">
        <v>91</v>
      </c>
      <c r="F20" s="36"/>
    </row>
    <row r="22" spans="1:6">
      <c r="A22" s="1" t="s">
        <v>82</v>
      </c>
    </row>
    <row r="23" spans="1:6" ht="31.5" customHeight="1">
      <c r="A23" s="35" t="s">
        <v>83</v>
      </c>
      <c r="B23" s="35"/>
      <c r="C23" s="35" t="s">
        <v>84</v>
      </c>
      <c r="D23" s="35"/>
      <c r="E23" s="35" t="s">
        <v>85</v>
      </c>
      <c r="F23" s="35"/>
    </row>
    <row r="24" spans="1:6">
      <c r="A24" s="14" t="s">
        <v>86</v>
      </c>
      <c r="B24" s="14"/>
      <c r="C24" s="36">
        <v>83</v>
      </c>
      <c r="D24" s="36"/>
      <c r="E24" s="36">
        <v>86</v>
      </c>
      <c r="F24" s="36"/>
    </row>
    <row r="25" spans="1:6">
      <c r="A25" s="14" t="s">
        <v>87</v>
      </c>
      <c r="B25" s="14"/>
      <c r="C25" s="36">
        <v>2</v>
      </c>
      <c r="D25" s="36"/>
      <c r="E25" s="36">
        <v>2</v>
      </c>
      <c r="F25" s="36"/>
    </row>
    <row r="27" spans="1:6">
      <c r="A27" s="1" t="s">
        <v>88</v>
      </c>
      <c r="C27" s="1" t="s">
        <v>165</v>
      </c>
    </row>
    <row r="29" spans="1:6">
      <c r="A29" s="1" t="s">
        <v>89</v>
      </c>
    </row>
    <row r="30" spans="1:6">
      <c r="B30" s="1" t="s">
        <v>166</v>
      </c>
      <c r="D30" s="1">
        <v>11.19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167</v>
      </c>
      <c r="D32" s="1">
        <v>12.2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6.25" customHeight="1">
      <c r="A34" s="1" t="s">
        <v>1</v>
      </c>
    </row>
    <row r="35" spans="1:10" ht="98.25" customHeight="1">
      <c r="A35" s="15" t="s">
        <v>3</v>
      </c>
      <c r="B35" s="27" t="s">
        <v>168</v>
      </c>
      <c r="C35" s="27" t="s">
        <v>169</v>
      </c>
      <c r="D35" s="15" t="s">
        <v>94</v>
      </c>
      <c r="E35" s="16" t="s">
        <v>4</v>
      </c>
      <c r="F35" s="28" t="s">
        <v>172</v>
      </c>
      <c r="G35" s="28" t="s">
        <v>173</v>
      </c>
      <c r="H35" s="2"/>
      <c r="I35" s="2"/>
      <c r="J35" s="2"/>
    </row>
    <row r="36" spans="1:10">
      <c r="A36" s="33" t="s">
        <v>34</v>
      </c>
      <c r="B36" s="4">
        <f>D36/C36</f>
        <v>180344.4983713355</v>
      </c>
      <c r="C36" s="5">
        <v>3.07</v>
      </c>
      <c r="D36" s="5">
        <v>553657.61</v>
      </c>
      <c r="E36" s="5">
        <v>-7.46</v>
      </c>
      <c r="F36" s="50">
        <v>946333.43</v>
      </c>
      <c r="G36" s="51">
        <f>D36+D37+E36+E37-F36</f>
        <v>172911.69000000006</v>
      </c>
    </row>
    <row r="37" spans="1:10">
      <c r="A37" s="34"/>
      <c r="B37" s="4">
        <f>D37/C37</f>
        <v>170385.22686567163</v>
      </c>
      <c r="C37" s="5">
        <v>3.35</v>
      </c>
      <c r="D37" s="5">
        <v>570790.51</v>
      </c>
      <c r="E37" s="5">
        <v>-5195.54</v>
      </c>
      <c r="F37" s="50"/>
      <c r="G37" s="52"/>
    </row>
    <row r="38" spans="1:10">
      <c r="A38" s="33" t="s">
        <v>35</v>
      </c>
      <c r="B38" s="4">
        <f t="shared" ref="B38:B43" si="0">D38/C38</f>
        <v>220.07303484731327</v>
      </c>
      <c r="C38" s="5">
        <v>1577.74</v>
      </c>
      <c r="D38" s="5">
        <v>347218.03</v>
      </c>
      <c r="E38" s="5"/>
      <c r="F38" s="50">
        <v>458754.88</v>
      </c>
      <c r="G38" s="51">
        <f t="shared" ref="G38" si="1">D38+D39+E38+E39-F38</f>
        <v>103837.07999999996</v>
      </c>
    </row>
    <row r="39" spans="1:10">
      <c r="A39" s="34"/>
      <c r="B39" s="4">
        <f t="shared" si="0"/>
        <v>122.64820646572097</v>
      </c>
      <c r="C39" s="5">
        <v>1756.03</v>
      </c>
      <c r="D39" s="5">
        <v>215373.93</v>
      </c>
      <c r="E39" s="5"/>
      <c r="F39" s="50"/>
      <c r="G39" s="52"/>
    </row>
    <row r="40" spans="1:10" ht="16.5" customHeight="1">
      <c r="A40" s="33" t="s">
        <v>95</v>
      </c>
      <c r="B40" s="4">
        <f t="shared" si="0"/>
        <v>5759.3112391930836</v>
      </c>
      <c r="C40" s="5">
        <v>17.350000000000001</v>
      </c>
      <c r="D40" s="5">
        <v>99924.05</v>
      </c>
      <c r="E40" s="5">
        <v>-856.93</v>
      </c>
      <c r="F40" s="50">
        <v>194461.22</v>
      </c>
      <c r="G40" s="51">
        <f t="shared" ref="G40" si="2">D40+D41+E40+E41-F40</f>
        <v>26554.340000000026</v>
      </c>
    </row>
    <row r="41" spans="1:10">
      <c r="A41" s="34"/>
      <c r="B41" s="4">
        <f t="shared" si="0"/>
        <v>6361.7275557861967</v>
      </c>
      <c r="C41" s="5">
        <v>19.27</v>
      </c>
      <c r="D41" s="5">
        <v>122590.49</v>
      </c>
      <c r="E41" s="5">
        <v>-642.04999999999995</v>
      </c>
      <c r="F41" s="50"/>
      <c r="G41" s="52"/>
    </row>
    <row r="42" spans="1:10" ht="16.5" customHeight="1">
      <c r="A42" s="33" t="s">
        <v>96</v>
      </c>
      <c r="B42" s="4">
        <f t="shared" si="0"/>
        <v>5483.2691154422791</v>
      </c>
      <c r="C42" s="5">
        <v>26.68</v>
      </c>
      <c r="D42" s="5">
        <v>146293.62</v>
      </c>
      <c r="E42" s="5">
        <v>-1317.73</v>
      </c>
      <c r="F42" s="50">
        <v>271702.37</v>
      </c>
      <c r="G42" s="51">
        <f t="shared" ref="G42" si="3">D42+D43+E42+E43-F42</f>
        <v>36882.570000000007</v>
      </c>
    </row>
    <row r="43" spans="1:10">
      <c r="A43" s="34"/>
      <c r="B43" s="4">
        <f t="shared" si="0"/>
        <v>5806.3976711362029</v>
      </c>
      <c r="C43" s="5">
        <v>28.34</v>
      </c>
      <c r="D43" s="5">
        <v>164553.31</v>
      </c>
      <c r="E43" s="5">
        <v>-944.26</v>
      </c>
      <c r="F43" s="50"/>
      <c r="G43" s="52"/>
    </row>
    <row r="44" spans="1:10">
      <c r="A44" s="3" t="s">
        <v>63</v>
      </c>
      <c r="B44" s="4"/>
      <c r="C44" s="5"/>
      <c r="D44" s="5">
        <f>SUM(D36:D43)</f>
        <v>2220401.5500000003</v>
      </c>
      <c r="E44" s="5">
        <f>SUM(E36:E43)</f>
        <v>-8963.9700000000012</v>
      </c>
      <c r="F44" s="5">
        <f t="shared" ref="F44:G44" si="4">SUM(F36:F43)</f>
        <v>1871251.9</v>
      </c>
      <c r="G44" s="5">
        <f t="shared" si="4"/>
        <v>340185.68000000005</v>
      </c>
    </row>
    <row r="45" spans="1:10" ht="6" customHeight="1"/>
    <row r="47" spans="1:10">
      <c r="A47" s="1" t="s">
        <v>7</v>
      </c>
    </row>
    <row r="49" spans="1:7" ht="64.5" customHeight="1">
      <c r="A49" s="8" t="s">
        <v>8</v>
      </c>
      <c r="B49" s="38" t="s">
        <v>9</v>
      </c>
      <c r="C49" s="39"/>
      <c r="D49" s="38" t="s">
        <v>10</v>
      </c>
      <c r="E49" s="39"/>
      <c r="F49" s="38" t="s">
        <v>11</v>
      </c>
      <c r="G49" s="39"/>
    </row>
    <row r="50" spans="1:7" ht="41.25" customHeight="1">
      <c r="A50" s="8">
        <v>1</v>
      </c>
      <c r="B50" s="37" t="s">
        <v>98</v>
      </c>
      <c r="C50" s="37"/>
      <c r="D50" s="41" t="s">
        <v>12</v>
      </c>
      <c r="E50" s="41"/>
      <c r="F50" s="40">
        <f>0.58*H4*C6</f>
        <v>17005.576799999999</v>
      </c>
      <c r="G50" s="40"/>
    </row>
    <row r="51" spans="1:7" ht="31.5" customHeight="1">
      <c r="A51" s="8">
        <v>2</v>
      </c>
      <c r="B51" s="37" t="s">
        <v>13</v>
      </c>
      <c r="C51" s="37"/>
      <c r="D51" s="41" t="s">
        <v>12</v>
      </c>
      <c r="E51" s="41"/>
      <c r="F51" s="40">
        <f>1.82*H4*C6</f>
        <v>53362.3272</v>
      </c>
      <c r="G51" s="40"/>
    </row>
    <row r="52" spans="1:7">
      <c r="A52" s="11">
        <v>3</v>
      </c>
      <c r="B52" s="37" t="s">
        <v>14</v>
      </c>
      <c r="C52" s="37"/>
      <c r="D52" s="41" t="s">
        <v>15</v>
      </c>
      <c r="E52" s="41"/>
      <c r="F52" s="40"/>
      <c r="G52" s="40"/>
    </row>
    <row r="53" spans="1:7" ht="66.75" customHeight="1">
      <c r="A53" s="11">
        <v>4</v>
      </c>
      <c r="B53" s="37" t="s">
        <v>16</v>
      </c>
      <c r="C53" s="37"/>
      <c r="D53" s="38" t="s">
        <v>99</v>
      </c>
      <c r="E53" s="39"/>
      <c r="F53" s="40">
        <f>0.84*H4*C6</f>
        <v>24628.7664</v>
      </c>
      <c r="G53" s="40"/>
    </row>
    <row r="54" spans="1:7" ht="60" customHeight="1">
      <c r="A54" s="11">
        <v>5</v>
      </c>
      <c r="B54" s="37" t="s">
        <v>17</v>
      </c>
      <c r="C54" s="37"/>
      <c r="D54" s="41" t="s">
        <v>18</v>
      </c>
      <c r="E54" s="41"/>
      <c r="F54" s="40">
        <f>1.37*H4*C6</f>
        <v>40168.345200000003</v>
      </c>
      <c r="G54" s="40"/>
    </row>
    <row r="55" spans="1:7" ht="31.5" customHeight="1">
      <c r="A55" s="8"/>
      <c r="B55" s="37" t="s">
        <v>19</v>
      </c>
      <c r="C55" s="37"/>
      <c r="D55" s="41"/>
      <c r="E55" s="41"/>
      <c r="F55" s="40">
        <f>SUM(F50:G54)</f>
        <v>135165.01560000001</v>
      </c>
      <c r="G55" s="40"/>
    </row>
    <row r="57" spans="1:7">
      <c r="A57" s="1" t="s">
        <v>20</v>
      </c>
    </row>
    <row r="59" spans="1:7" ht="44.25" customHeight="1">
      <c r="A59" s="8" t="s">
        <v>8</v>
      </c>
      <c r="B59" s="41" t="s">
        <v>21</v>
      </c>
      <c r="C59" s="41"/>
      <c r="D59" s="38" t="s">
        <v>22</v>
      </c>
      <c r="E59" s="39"/>
      <c r="F59" s="38" t="s">
        <v>23</v>
      </c>
      <c r="G59" s="39"/>
    </row>
    <row r="60" spans="1:7" ht="33.75" customHeight="1">
      <c r="A60" s="8">
        <v>1</v>
      </c>
      <c r="B60" s="29" t="s">
        <v>101</v>
      </c>
      <c r="C60" s="29"/>
      <c r="D60" s="30" t="s">
        <v>102</v>
      </c>
      <c r="E60" s="30"/>
      <c r="F60" s="31">
        <v>3277.56</v>
      </c>
      <c r="G60" s="32"/>
    </row>
    <row r="61" spans="1:7" ht="52.5" customHeight="1">
      <c r="A61" s="8">
        <v>2</v>
      </c>
      <c r="B61" s="29" t="s">
        <v>103</v>
      </c>
      <c r="C61" s="29"/>
      <c r="D61" s="30" t="s">
        <v>102</v>
      </c>
      <c r="E61" s="30"/>
      <c r="F61" s="31">
        <v>1101.3</v>
      </c>
      <c r="G61" s="32"/>
    </row>
    <row r="62" spans="1:7" ht="34.5" customHeight="1">
      <c r="A62" s="17">
        <v>3</v>
      </c>
      <c r="B62" s="29" t="s">
        <v>104</v>
      </c>
      <c r="C62" s="29"/>
      <c r="D62" s="30" t="s">
        <v>102</v>
      </c>
      <c r="E62" s="30"/>
      <c r="F62" s="31">
        <v>1086.72</v>
      </c>
      <c r="G62" s="32"/>
    </row>
    <row r="63" spans="1:7" ht="37.5" customHeight="1">
      <c r="A63" s="17">
        <v>4</v>
      </c>
      <c r="B63" s="29" t="s">
        <v>105</v>
      </c>
      <c r="C63" s="29"/>
      <c r="D63" s="30" t="s">
        <v>102</v>
      </c>
      <c r="E63" s="30"/>
      <c r="F63" s="31">
        <v>594.88</v>
      </c>
      <c r="G63" s="32"/>
    </row>
    <row r="64" spans="1:7" ht="30.75" customHeight="1">
      <c r="A64" s="17">
        <v>5</v>
      </c>
      <c r="B64" s="29" t="s">
        <v>106</v>
      </c>
      <c r="C64" s="29"/>
      <c r="D64" s="30" t="s">
        <v>107</v>
      </c>
      <c r="E64" s="30"/>
      <c r="F64" s="31">
        <v>1015.92</v>
      </c>
      <c r="G64" s="32"/>
    </row>
    <row r="65" spans="1:7" ht="51" customHeight="1">
      <c r="A65" s="17">
        <v>6</v>
      </c>
      <c r="B65" s="29" t="s">
        <v>108</v>
      </c>
      <c r="C65" s="29"/>
      <c r="D65" s="30" t="s">
        <v>107</v>
      </c>
      <c r="E65" s="30"/>
      <c r="F65" s="31">
        <v>341.38</v>
      </c>
      <c r="G65" s="32"/>
    </row>
    <row r="66" spans="1:7" ht="33" customHeight="1">
      <c r="A66" s="17">
        <v>7</v>
      </c>
      <c r="B66" s="29" t="s">
        <v>109</v>
      </c>
      <c r="C66" s="29"/>
      <c r="D66" s="30" t="s">
        <v>107</v>
      </c>
      <c r="E66" s="30"/>
      <c r="F66" s="31">
        <v>960.23</v>
      </c>
      <c r="G66" s="32"/>
    </row>
    <row r="67" spans="1:7" ht="36" customHeight="1">
      <c r="A67" s="17">
        <v>8</v>
      </c>
      <c r="B67" s="29" t="s">
        <v>110</v>
      </c>
      <c r="C67" s="29"/>
      <c r="D67" s="30" t="s">
        <v>107</v>
      </c>
      <c r="E67" s="30"/>
      <c r="F67" s="31">
        <v>747.66</v>
      </c>
      <c r="G67" s="32"/>
    </row>
    <row r="68" spans="1:7" ht="48.75" customHeight="1">
      <c r="A68" s="17">
        <v>9</v>
      </c>
      <c r="B68" s="29" t="s">
        <v>111</v>
      </c>
      <c r="C68" s="29"/>
      <c r="D68" s="30" t="s">
        <v>107</v>
      </c>
      <c r="E68" s="30"/>
      <c r="F68" s="31">
        <v>906.72</v>
      </c>
      <c r="G68" s="32"/>
    </row>
    <row r="69" spans="1:7" ht="19.5" customHeight="1">
      <c r="A69" s="17">
        <v>10</v>
      </c>
      <c r="B69" s="29" t="s">
        <v>112</v>
      </c>
      <c r="C69" s="29"/>
      <c r="D69" s="30" t="s">
        <v>107</v>
      </c>
      <c r="E69" s="30"/>
      <c r="F69" s="31">
        <v>906.72</v>
      </c>
      <c r="G69" s="32"/>
    </row>
    <row r="70" spans="1:7">
      <c r="A70" s="17">
        <v>11</v>
      </c>
      <c r="B70" s="29" t="s">
        <v>113</v>
      </c>
      <c r="C70" s="29"/>
      <c r="D70" s="30" t="s">
        <v>107</v>
      </c>
      <c r="E70" s="30"/>
      <c r="F70" s="31">
        <v>912.77</v>
      </c>
      <c r="G70" s="32"/>
    </row>
    <row r="71" spans="1:7" ht="49.5" customHeight="1">
      <c r="A71" s="17">
        <v>12</v>
      </c>
      <c r="B71" s="29" t="s">
        <v>114</v>
      </c>
      <c r="C71" s="29"/>
      <c r="D71" s="30" t="s">
        <v>107</v>
      </c>
      <c r="E71" s="30"/>
      <c r="F71" s="31">
        <v>1737.8</v>
      </c>
      <c r="G71" s="32"/>
    </row>
    <row r="72" spans="1:7" ht="51" customHeight="1">
      <c r="A72" s="17">
        <v>13</v>
      </c>
      <c r="B72" s="29" t="s">
        <v>115</v>
      </c>
      <c r="C72" s="29"/>
      <c r="D72" s="30" t="s">
        <v>107</v>
      </c>
      <c r="E72" s="30"/>
      <c r="F72" s="31">
        <v>563.73</v>
      </c>
      <c r="G72" s="32"/>
    </row>
    <row r="73" spans="1:7" ht="52.5" customHeight="1">
      <c r="A73" s="17">
        <v>14</v>
      </c>
      <c r="B73" s="29" t="s">
        <v>115</v>
      </c>
      <c r="C73" s="29"/>
      <c r="D73" s="30" t="s">
        <v>107</v>
      </c>
      <c r="E73" s="30"/>
      <c r="F73" s="31">
        <v>868.9</v>
      </c>
      <c r="G73" s="32"/>
    </row>
    <row r="74" spans="1:7" ht="32.25" customHeight="1">
      <c r="A74" s="17">
        <v>15</v>
      </c>
      <c r="B74" s="29" t="s">
        <v>116</v>
      </c>
      <c r="C74" s="29"/>
      <c r="D74" s="30" t="s">
        <v>107</v>
      </c>
      <c r="E74" s="30"/>
      <c r="F74" s="31">
        <v>630.9</v>
      </c>
      <c r="G74" s="32"/>
    </row>
    <row r="75" spans="1:7" ht="39" customHeight="1">
      <c r="A75" s="17">
        <v>16</v>
      </c>
      <c r="B75" s="29" t="s">
        <v>117</v>
      </c>
      <c r="C75" s="29"/>
      <c r="D75" s="30" t="s">
        <v>107</v>
      </c>
      <c r="E75" s="30"/>
      <c r="F75" s="31">
        <v>473.18</v>
      </c>
      <c r="G75" s="32"/>
    </row>
    <row r="76" spans="1:7" ht="30.75" customHeight="1">
      <c r="A76" s="17">
        <v>17</v>
      </c>
      <c r="B76" s="29" t="s">
        <v>118</v>
      </c>
      <c r="C76" s="29"/>
      <c r="D76" s="30" t="s">
        <v>107</v>
      </c>
      <c r="E76" s="30"/>
      <c r="F76" s="31">
        <v>912.77</v>
      </c>
      <c r="G76" s="32"/>
    </row>
    <row r="77" spans="1:7">
      <c r="A77" s="17">
        <v>18</v>
      </c>
      <c r="B77" s="29" t="s">
        <v>113</v>
      </c>
      <c r="C77" s="29"/>
      <c r="D77" s="30" t="s">
        <v>107</v>
      </c>
      <c r="E77" s="30"/>
      <c r="F77" s="31">
        <v>1369.15</v>
      </c>
      <c r="G77" s="32"/>
    </row>
    <row r="78" spans="1:7" ht="47.25" customHeight="1">
      <c r="A78" s="17">
        <v>19</v>
      </c>
      <c r="B78" s="29" t="s">
        <v>119</v>
      </c>
      <c r="C78" s="29"/>
      <c r="D78" s="30" t="s">
        <v>107</v>
      </c>
      <c r="E78" s="30"/>
      <c r="F78" s="31">
        <v>1268.4000000000001</v>
      </c>
      <c r="G78" s="32"/>
    </row>
    <row r="79" spans="1:7" ht="41.25" customHeight="1">
      <c r="A79" s="17">
        <v>20</v>
      </c>
      <c r="B79" s="29" t="s">
        <v>120</v>
      </c>
      <c r="C79" s="29"/>
      <c r="D79" s="30" t="s">
        <v>107</v>
      </c>
      <c r="E79" s="30"/>
      <c r="F79" s="31">
        <v>912.77</v>
      </c>
      <c r="G79" s="32"/>
    </row>
    <row r="80" spans="1:7">
      <c r="A80" s="17">
        <v>21</v>
      </c>
      <c r="B80" s="29" t="s">
        <v>113</v>
      </c>
      <c r="C80" s="29"/>
      <c r="D80" s="30" t="s">
        <v>107</v>
      </c>
      <c r="E80" s="30"/>
      <c r="F80" s="31">
        <v>157.72999999999999</v>
      </c>
      <c r="G80" s="32"/>
    </row>
    <row r="81" spans="1:7" ht="81.75" customHeight="1">
      <c r="A81" s="17">
        <v>22</v>
      </c>
      <c r="B81" s="29" t="s">
        <v>121</v>
      </c>
      <c r="C81" s="29"/>
      <c r="D81" s="30" t="s">
        <v>107</v>
      </c>
      <c r="E81" s="30"/>
      <c r="F81" s="31">
        <v>3674.45</v>
      </c>
      <c r="G81" s="32"/>
    </row>
    <row r="82" spans="1:7" ht="51.75" customHeight="1">
      <c r="A82" s="17">
        <v>23</v>
      </c>
      <c r="B82" s="29" t="s">
        <v>115</v>
      </c>
      <c r="C82" s="29"/>
      <c r="D82" s="30" t="s">
        <v>107</v>
      </c>
      <c r="E82" s="30"/>
      <c r="F82" s="31">
        <v>2214.75</v>
      </c>
      <c r="G82" s="32"/>
    </row>
    <row r="83" spans="1:7">
      <c r="A83" s="17">
        <v>24</v>
      </c>
      <c r="B83" s="29" t="s">
        <v>122</v>
      </c>
      <c r="C83" s="29"/>
      <c r="D83" s="30" t="s">
        <v>123</v>
      </c>
      <c r="E83" s="30"/>
      <c r="F83" s="31">
        <v>857</v>
      </c>
      <c r="G83" s="32"/>
    </row>
    <row r="84" spans="1:7">
      <c r="A84" s="17">
        <v>25</v>
      </c>
      <c r="B84" s="29" t="s">
        <v>124</v>
      </c>
      <c r="C84" s="29"/>
      <c r="D84" s="30" t="s">
        <v>123</v>
      </c>
      <c r="E84" s="30"/>
      <c r="F84" s="31">
        <v>578</v>
      </c>
      <c r="G84" s="32"/>
    </row>
    <row r="85" spans="1:7" ht="36" customHeight="1">
      <c r="A85" s="17">
        <v>26</v>
      </c>
      <c r="B85" s="29" t="s">
        <v>125</v>
      </c>
      <c r="C85" s="29"/>
      <c r="D85" s="30" t="s">
        <v>123</v>
      </c>
      <c r="E85" s="30"/>
      <c r="F85" s="31">
        <v>4432.3999999999996</v>
      </c>
      <c r="G85" s="32"/>
    </row>
    <row r="86" spans="1:7" ht="29.25" customHeight="1">
      <c r="A86" s="17">
        <v>27</v>
      </c>
      <c r="B86" s="29" t="s">
        <v>110</v>
      </c>
      <c r="C86" s="29"/>
      <c r="D86" s="30" t="s">
        <v>123</v>
      </c>
      <c r="E86" s="30"/>
      <c r="F86" s="31">
        <v>578.52</v>
      </c>
      <c r="G86" s="32"/>
    </row>
    <row r="87" spans="1:7" ht="31.5" customHeight="1">
      <c r="A87" s="17">
        <v>28</v>
      </c>
      <c r="B87" s="29" t="s">
        <v>109</v>
      </c>
      <c r="C87" s="29"/>
      <c r="D87" s="30" t="s">
        <v>123</v>
      </c>
      <c r="E87" s="30"/>
      <c r="F87" s="31">
        <v>1813.45</v>
      </c>
      <c r="G87" s="32"/>
    </row>
    <row r="88" spans="1:7">
      <c r="A88" s="17">
        <v>29</v>
      </c>
      <c r="B88" s="29" t="s">
        <v>112</v>
      </c>
      <c r="C88" s="29"/>
      <c r="D88" s="30" t="s">
        <v>123</v>
      </c>
      <c r="E88" s="30"/>
      <c r="F88" s="31">
        <v>906.72</v>
      </c>
      <c r="G88" s="32"/>
    </row>
    <row r="89" spans="1:7" ht="33.75" customHeight="1">
      <c r="A89" s="17">
        <v>30</v>
      </c>
      <c r="B89" s="29" t="s">
        <v>126</v>
      </c>
      <c r="C89" s="29"/>
      <c r="D89" s="30" t="s">
        <v>123</v>
      </c>
      <c r="E89" s="30"/>
      <c r="F89" s="31">
        <v>1612.36</v>
      </c>
      <c r="G89" s="32"/>
    </row>
    <row r="90" spans="1:7">
      <c r="A90" s="17">
        <v>31</v>
      </c>
      <c r="B90" s="29" t="s">
        <v>113</v>
      </c>
      <c r="C90" s="29"/>
      <c r="D90" s="30" t="s">
        <v>123</v>
      </c>
      <c r="E90" s="30"/>
      <c r="F90" s="31">
        <v>906.95</v>
      </c>
      <c r="G90" s="32"/>
    </row>
    <row r="91" spans="1:7" ht="66.75" customHeight="1">
      <c r="A91" s="17">
        <v>32</v>
      </c>
      <c r="B91" s="29" t="s">
        <v>127</v>
      </c>
      <c r="C91" s="29"/>
      <c r="D91" s="30" t="s">
        <v>123</v>
      </c>
      <c r="E91" s="30"/>
      <c r="F91" s="31">
        <v>4232.45</v>
      </c>
      <c r="G91" s="32"/>
    </row>
    <row r="92" spans="1:7" ht="33.75" customHeight="1">
      <c r="A92" s="17">
        <v>33</v>
      </c>
      <c r="B92" s="29" t="s">
        <v>128</v>
      </c>
      <c r="C92" s="29"/>
      <c r="D92" s="30" t="s">
        <v>123</v>
      </c>
      <c r="E92" s="30"/>
      <c r="F92" s="31">
        <v>1656.79</v>
      </c>
      <c r="G92" s="32"/>
    </row>
    <row r="93" spans="1:7" ht="33.75" customHeight="1">
      <c r="A93" s="17">
        <v>34</v>
      </c>
      <c r="B93" s="29" t="s">
        <v>128</v>
      </c>
      <c r="C93" s="29"/>
      <c r="D93" s="30" t="s">
        <v>123</v>
      </c>
      <c r="E93" s="30"/>
      <c r="F93" s="31">
        <v>849.85</v>
      </c>
      <c r="G93" s="32"/>
    </row>
    <row r="94" spans="1:7" ht="32.25" customHeight="1">
      <c r="A94" s="17">
        <v>35</v>
      </c>
      <c r="B94" s="29" t="s">
        <v>128</v>
      </c>
      <c r="C94" s="29"/>
      <c r="D94" s="30" t="s">
        <v>123</v>
      </c>
      <c r="E94" s="30"/>
      <c r="F94" s="31">
        <v>1029.94</v>
      </c>
      <c r="G94" s="32"/>
    </row>
    <row r="95" spans="1:7">
      <c r="A95" s="17">
        <v>36</v>
      </c>
      <c r="B95" s="29" t="s">
        <v>129</v>
      </c>
      <c r="C95" s="29"/>
      <c r="D95" s="30" t="s">
        <v>130</v>
      </c>
      <c r="E95" s="30"/>
      <c r="F95" s="31">
        <v>755</v>
      </c>
      <c r="G95" s="32"/>
    </row>
    <row r="96" spans="1:7" ht="34.5" customHeight="1">
      <c r="A96" s="17">
        <v>37</v>
      </c>
      <c r="B96" s="29" t="s">
        <v>131</v>
      </c>
      <c r="C96" s="29"/>
      <c r="D96" s="30" t="s">
        <v>130</v>
      </c>
      <c r="E96" s="30"/>
      <c r="F96" s="31">
        <v>1924.77</v>
      </c>
      <c r="G96" s="32"/>
    </row>
    <row r="97" spans="1:7" ht="31.5" customHeight="1">
      <c r="A97" s="17">
        <v>38</v>
      </c>
      <c r="B97" s="29" t="s">
        <v>132</v>
      </c>
      <c r="C97" s="29"/>
      <c r="D97" s="30" t="s">
        <v>130</v>
      </c>
      <c r="E97" s="30"/>
      <c r="F97" s="31">
        <v>1040.6500000000001</v>
      </c>
      <c r="G97" s="32"/>
    </row>
    <row r="98" spans="1:7" ht="33" customHeight="1">
      <c r="A98" s="17">
        <v>39</v>
      </c>
      <c r="B98" s="29" t="s">
        <v>133</v>
      </c>
      <c r="C98" s="29"/>
      <c r="D98" s="30" t="s">
        <v>130</v>
      </c>
      <c r="E98" s="30"/>
      <c r="F98" s="31">
        <v>1813.45</v>
      </c>
      <c r="G98" s="32"/>
    </row>
    <row r="99" spans="1:7" ht="33.75" customHeight="1">
      <c r="A99" s="17">
        <v>40</v>
      </c>
      <c r="B99" s="29" t="s">
        <v>116</v>
      </c>
      <c r="C99" s="29"/>
      <c r="D99" s="30" t="s">
        <v>130</v>
      </c>
      <c r="E99" s="30"/>
      <c r="F99" s="31">
        <v>729.53</v>
      </c>
      <c r="G99" s="32"/>
    </row>
    <row r="100" spans="1:7" ht="33.75" customHeight="1">
      <c r="A100" s="17">
        <v>41</v>
      </c>
      <c r="B100" s="29" t="s">
        <v>116</v>
      </c>
      <c r="C100" s="29"/>
      <c r="D100" s="30" t="s">
        <v>130</v>
      </c>
      <c r="E100" s="30"/>
      <c r="F100" s="31">
        <v>729.53</v>
      </c>
      <c r="G100" s="32"/>
    </row>
    <row r="101" spans="1:7" ht="34.5" customHeight="1">
      <c r="A101" s="17">
        <v>42</v>
      </c>
      <c r="B101" s="29" t="s">
        <v>116</v>
      </c>
      <c r="C101" s="29"/>
      <c r="D101" s="30" t="s">
        <v>130</v>
      </c>
      <c r="E101" s="30"/>
      <c r="F101" s="31">
        <v>364.77</v>
      </c>
      <c r="G101" s="32"/>
    </row>
    <row r="102" spans="1:7" ht="78.75" customHeight="1">
      <c r="A102" s="17">
        <v>43</v>
      </c>
      <c r="B102" s="29" t="s">
        <v>134</v>
      </c>
      <c r="C102" s="29"/>
      <c r="D102" s="30" t="s">
        <v>130</v>
      </c>
      <c r="E102" s="30"/>
      <c r="F102" s="31">
        <v>5154.6400000000003</v>
      </c>
      <c r="G102" s="32"/>
    </row>
    <row r="103" spans="1:7">
      <c r="A103" s="17">
        <v>44</v>
      </c>
      <c r="B103" s="29" t="s">
        <v>129</v>
      </c>
      <c r="C103" s="29"/>
      <c r="D103" s="30" t="s">
        <v>130</v>
      </c>
      <c r="E103" s="30"/>
      <c r="F103" s="31">
        <v>4095.81</v>
      </c>
      <c r="G103" s="32"/>
    </row>
    <row r="104" spans="1:7" ht="33.75" customHeight="1">
      <c r="A104" s="17">
        <v>45</v>
      </c>
      <c r="B104" s="29" t="s">
        <v>116</v>
      </c>
      <c r="C104" s="29"/>
      <c r="D104" s="30" t="s">
        <v>130</v>
      </c>
      <c r="E104" s="30"/>
      <c r="F104" s="31">
        <v>914.86</v>
      </c>
      <c r="G104" s="32"/>
    </row>
    <row r="105" spans="1:7" ht="33.75" customHeight="1">
      <c r="A105" s="17">
        <v>46</v>
      </c>
      <c r="B105" s="29" t="s">
        <v>110</v>
      </c>
      <c r="C105" s="29"/>
      <c r="D105" s="30" t="s">
        <v>135</v>
      </c>
      <c r="E105" s="30"/>
      <c r="F105" s="31">
        <v>1022.64</v>
      </c>
      <c r="G105" s="32"/>
    </row>
    <row r="106" spans="1:7">
      <c r="A106" s="17">
        <v>47</v>
      </c>
      <c r="B106" s="29" t="s">
        <v>112</v>
      </c>
      <c r="C106" s="29"/>
      <c r="D106" s="30" t="s">
        <v>135</v>
      </c>
      <c r="E106" s="30"/>
      <c r="F106" s="31">
        <v>906.72</v>
      </c>
      <c r="G106" s="32"/>
    </row>
    <row r="107" spans="1:7" ht="31.5" customHeight="1">
      <c r="A107" s="17">
        <v>48</v>
      </c>
      <c r="B107" s="29" t="s">
        <v>116</v>
      </c>
      <c r="C107" s="29"/>
      <c r="D107" s="30" t="s">
        <v>135</v>
      </c>
      <c r="E107" s="30"/>
      <c r="F107" s="31">
        <v>343.98</v>
      </c>
      <c r="G107" s="32"/>
    </row>
    <row r="108" spans="1:7">
      <c r="A108" s="17">
        <v>49</v>
      </c>
      <c r="B108" s="29" t="s">
        <v>129</v>
      </c>
      <c r="C108" s="29"/>
      <c r="D108" s="30" t="s">
        <v>136</v>
      </c>
      <c r="E108" s="30"/>
      <c r="F108" s="31">
        <v>29780</v>
      </c>
      <c r="G108" s="32"/>
    </row>
    <row r="109" spans="1:7" ht="33" customHeight="1">
      <c r="A109" s="17">
        <v>50</v>
      </c>
      <c r="B109" s="29" t="s">
        <v>137</v>
      </c>
      <c r="C109" s="29"/>
      <c r="D109" s="30" t="s">
        <v>136</v>
      </c>
      <c r="E109" s="30"/>
      <c r="F109" s="31">
        <v>1270.5999999999999</v>
      </c>
      <c r="G109" s="32"/>
    </row>
    <row r="110" spans="1:7">
      <c r="A110" s="17">
        <v>51</v>
      </c>
      <c r="B110" s="29" t="s">
        <v>138</v>
      </c>
      <c r="C110" s="29"/>
      <c r="D110" s="30" t="s">
        <v>136</v>
      </c>
      <c r="E110" s="30"/>
      <c r="F110" s="31">
        <v>1086.72</v>
      </c>
      <c r="G110" s="32"/>
    </row>
    <row r="111" spans="1:7" ht="30.75" customHeight="1">
      <c r="A111" s="17">
        <v>52</v>
      </c>
      <c r="B111" s="29" t="s">
        <v>139</v>
      </c>
      <c r="C111" s="29"/>
      <c r="D111" s="30" t="s">
        <v>136</v>
      </c>
      <c r="E111" s="30"/>
      <c r="F111" s="31">
        <v>27060.39</v>
      </c>
      <c r="G111" s="32"/>
    </row>
    <row r="112" spans="1:7" ht="31.5" customHeight="1">
      <c r="A112" s="17">
        <v>53</v>
      </c>
      <c r="B112" s="29" t="s">
        <v>140</v>
      </c>
      <c r="C112" s="29"/>
      <c r="D112" s="30" t="s">
        <v>136</v>
      </c>
      <c r="E112" s="30"/>
      <c r="F112" s="31">
        <v>906.72</v>
      </c>
      <c r="G112" s="32"/>
    </row>
    <row r="113" spans="1:7" ht="32.25" customHeight="1">
      <c r="A113" s="17">
        <v>54</v>
      </c>
      <c r="B113" s="29" t="s">
        <v>141</v>
      </c>
      <c r="C113" s="29"/>
      <c r="D113" s="30" t="s">
        <v>142</v>
      </c>
      <c r="E113" s="30"/>
      <c r="F113" s="31">
        <v>2483.41</v>
      </c>
      <c r="G113" s="32"/>
    </row>
    <row r="114" spans="1:7">
      <c r="A114" s="17">
        <v>55</v>
      </c>
      <c r="B114" s="29" t="s">
        <v>112</v>
      </c>
      <c r="C114" s="29"/>
      <c r="D114" s="30" t="s">
        <v>142</v>
      </c>
      <c r="E114" s="30"/>
      <c r="F114" s="31">
        <v>1040.6500000000001</v>
      </c>
      <c r="G114" s="32"/>
    </row>
    <row r="115" spans="1:7" ht="30.75" customHeight="1">
      <c r="A115" s="17">
        <v>56</v>
      </c>
      <c r="B115" s="29" t="s">
        <v>143</v>
      </c>
      <c r="C115" s="29"/>
      <c r="D115" s="30" t="s">
        <v>144</v>
      </c>
      <c r="E115" s="30"/>
      <c r="F115" s="31">
        <v>1270.8</v>
      </c>
      <c r="G115" s="32"/>
    </row>
    <row r="116" spans="1:7" ht="32.25" customHeight="1">
      <c r="A116" s="17">
        <v>57</v>
      </c>
      <c r="B116" s="29" t="s">
        <v>145</v>
      </c>
      <c r="C116" s="29"/>
      <c r="D116" s="30" t="s">
        <v>144</v>
      </c>
      <c r="E116" s="30"/>
      <c r="F116" s="31">
        <v>489.72</v>
      </c>
      <c r="G116" s="32"/>
    </row>
    <row r="117" spans="1:7" ht="36" customHeight="1">
      <c r="A117" s="17">
        <v>58</v>
      </c>
      <c r="B117" s="29" t="s">
        <v>145</v>
      </c>
      <c r="C117" s="29"/>
      <c r="D117" s="30" t="s">
        <v>144</v>
      </c>
      <c r="E117" s="30"/>
      <c r="F117" s="31">
        <v>215.4</v>
      </c>
      <c r="G117" s="32"/>
    </row>
    <row r="118" spans="1:7" ht="31.5" customHeight="1">
      <c r="A118" s="17">
        <v>59</v>
      </c>
      <c r="B118" s="29" t="s">
        <v>146</v>
      </c>
      <c r="C118" s="29"/>
      <c r="D118" s="30" t="s">
        <v>144</v>
      </c>
      <c r="E118" s="30"/>
      <c r="F118" s="31">
        <v>423.6</v>
      </c>
      <c r="G118" s="32"/>
    </row>
    <row r="119" spans="1:7" ht="54.75" customHeight="1">
      <c r="A119" s="17">
        <v>60</v>
      </c>
      <c r="B119" s="29" t="s">
        <v>147</v>
      </c>
      <c r="C119" s="29"/>
      <c r="D119" s="30" t="s">
        <v>144</v>
      </c>
      <c r="E119" s="30"/>
      <c r="F119" s="31">
        <v>1221.7</v>
      </c>
      <c r="G119" s="32"/>
    </row>
    <row r="120" spans="1:7">
      <c r="A120" s="17">
        <v>61</v>
      </c>
      <c r="B120" s="29" t="s">
        <v>112</v>
      </c>
      <c r="C120" s="29"/>
      <c r="D120" s="30" t="s">
        <v>144</v>
      </c>
      <c r="E120" s="30"/>
      <c r="F120" s="31">
        <v>1136.6500000000001</v>
      </c>
      <c r="G120" s="32"/>
    </row>
    <row r="121" spans="1:7" ht="33.75" customHeight="1">
      <c r="A121" s="17">
        <v>62</v>
      </c>
      <c r="B121" s="29" t="s">
        <v>110</v>
      </c>
      <c r="C121" s="29"/>
      <c r="D121" s="30" t="s">
        <v>144</v>
      </c>
      <c r="E121" s="30"/>
      <c r="F121" s="31">
        <v>682.28</v>
      </c>
      <c r="G121" s="32"/>
    </row>
    <row r="122" spans="1:7" ht="33.75" customHeight="1">
      <c r="A122" s="18">
        <v>63</v>
      </c>
      <c r="B122" s="29" t="s">
        <v>148</v>
      </c>
      <c r="C122" s="29"/>
      <c r="D122" s="30" t="s">
        <v>144</v>
      </c>
      <c r="E122" s="30"/>
      <c r="F122" s="31">
        <v>1328.72</v>
      </c>
      <c r="G122" s="32"/>
    </row>
    <row r="123" spans="1:7" ht="33.75" customHeight="1">
      <c r="A123" s="19">
        <v>64</v>
      </c>
      <c r="B123" s="29" t="s">
        <v>149</v>
      </c>
      <c r="C123" s="29"/>
      <c r="D123" s="30" t="s">
        <v>150</v>
      </c>
      <c r="E123" s="30"/>
      <c r="F123" s="31">
        <v>695</v>
      </c>
      <c r="G123" s="32"/>
    </row>
    <row r="124" spans="1:7" ht="33.75" customHeight="1">
      <c r="A124" s="20">
        <v>65</v>
      </c>
      <c r="B124" s="29" t="s">
        <v>151</v>
      </c>
      <c r="C124" s="29"/>
      <c r="D124" s="30" t="s">
        <v>150</v>
      </c>
      <c r="E124" s="30"/>
      <c r="F124" s="31">
        <v>817.16</v>
      </c>
      <c r="G124" s="32"/>
    </row>
    <row r="125" spans="1:7" ht="33.75" customHeight="1">
      <c r="A125" s="20">
        <v>66</v>
      </c>
      <c r="B125" s="29" t="s">
        <v>152</v>
      </c>
      <c r="C125" s="29"/>
      <c r="D125" s="30" t="s">
        <v>150</v>
      </c>
      <c r="E125" s="30"/>
      <c r="F125" s="31">
        <v>2789.99</v>
      </c>
      <c r="G125" s="32"/>
    </row>
    <row r="126" spans="1:7" ht="66.75" customHeight="1">
      <c r="A126" s="20">
        <v>67</v>
      </c>
      <c r="B126" s="29" t="s">
        <v>153</v>
      </c>
      <c r="C126" s="29"/>
      <c r="D126" s="30" t="s">
        <v>150</v>
      </c>
      <c r="E126" s="30"/>
      <c r="F126" s="31">
        <v>1985.92</v>
      </c>
      <c r="G126" s="32"/>
    </row>
    <row r="127" spans="1:7" ht="33.75" customHeight="1">
      <c r="A127" s="20">
        <v>68</v>
      </c>
      <c r="B127" s="29" t="s">
        <v>154</v>
      </c>
      <c r="C127" s="29"/>
      <c r="D127" s="30" t="s">
        <v>150</v>
      </c>
      <c r="E127" s="30"/>
      <c r="F127" s="31">
        <v>612.87</v>
      </c>
      <c r="G127" s="32"/>
    </row>
    <row r="128" spans="1:7" ht="54" customHeight="1">
      <c r="A128" s="20">
        <v>69</v>
      </c>
      <c r="B128" s="29" t="s">
        <v>155</v>
      </c>
      <c r="C128" s="29"/>
      <c r="D128" s="30" t="s">
        <v>150</v>
      </c>
      <c r="E128" s="30"/>
      <c r="F128" s="31">
        <v>39.07</v>
      </c>
      <c r="G128" s="32"/>
    </row>
    <row r="129" spans="1:7" ht="33.75" customHeight="1">
      <c r="A129" s="20">
        <v>70</v>
      </c>
      <c r="B129" s="29" t="s">
        <v>156</v>
      </c>
      <c r="C129" s="29"/>
      <c r="D129" s="30" t="s">
        <v>150</v>
      </c>
      <c r="E129" s="30"/>
      <c r="F129" s="31">
        <v>408.58</v>
      </c>
      <c r="G129" s="32"/>
    </row>
    <row r="130" spans="1:7" ht="33.75" customHeight="1">
      <c r="A130" s="20">
        <v>71</v>
      </c>
      <c r="B130" s="29" t="s">
        <v>145</v>
      </c>
      <c r="C130" s="29"/>
      <c r="D130" s="30" t="s">
        <v>150</v>
      </c>
      <c r="E130" s="30"/>
      <c r="F130" s="31">
        <v>901.18</v>
      </c>
      <c r="G130" s="32"/>
    </row>
    <row r="131" spans="1:7" ht="33.75" customHeight="1">
      <c r="A131" s="20">
        <v>72</v>
      </c>
      <c r="B131" s="29" t="s">
        <v>157</v>
      </c>
      <c r="C131" s="29"/>
      <c r="D131" s="30" t="s">
        <v>150</v>
      </c>
      <c r="E131" s="30"/>
      <c r="F131" s="31">
        <v>817.16</v>
      </c>
      <c r="G131" s="32"/>
    </row>
    <row r="132" spans="1:7">
      <c r="A132" s="20">
        <v>73</v>
      </c>
      <c r="B132" s="29" t="s">
        <v>158</v>
      </c>
      <c r="C132" s="29"/>
      <c r="D132" s="30" t="s">
        <v>150</v>
      </c>
      <c r="E132" s="30"/>
      <c r="F132" s="31">
        <v>408.58</v>
      </c>
      <c r="G132" s="32"/>
    </row>
    <row r="133" spans="1:7" ht="33.75" customHeight="1">
      <c r="A133" s="20">
        <v>74</v>
      </c>
      <c r="B133" s="29" t="s">
        <v>159</v>
      </c>
      <c r="C133" s="29"/>
      <c r="D133" s="30" t="s">
        <v>150</v>
      </c>
      <c r="E133" s="30"/>
      <c r="F133" s="31">
        <v>1224.96</v>
      </c>
      <c r="G133" s="32"/>
    </row>
    <row r="134" spans="1:7" ht="24.75" customHeight="1">
      <c r="A134" s="21">
        <v>75</v>
      </c>
      <c r="B134" s="29" t="s">
        <v>129</v>
      </c>
      <c r="C134" s="29"/>
      <c r="D134" s="30" t="s">
        <v>160</v>
      </c>
      <c r="E134" s="30"/>
      <c r="F134" s="31">
        <v>4510</v>
      </c>
      <c r="G134" s="32"/>
    </row>
    <row r="135" spans="1:7" ht="44.25" customHeight="1">
      <c r="A135" s="22">
        <v>76</v>
      </c>
      <c r="B135" s="29" t="s">
        <v>161</v>
      </c>
      <c r="C135" s="29"/>
      <c r="D135" s="30" t="s">
        <v>160</v>
      </c>
      <c r="E135" s="30"/>
      <c r="F135" s="31">
        <v>977.75</v>
      </c>
      <c r="G135" s="32"/>
    </row>
    <row r="136" spans="1:7" ht="32.25" customHeight="1">
      <c r="A136" s="23">
        <v>77</v>
      </c>
      <c r="B136" s="29" t="s">
        <v>110</v>
      </c>
      <c r="C136" s="29"/>
      <c r="D136" s="30" t="s">
        <v>162</v>
      </c>
      <c r="E136" s="30"/>
      <c r="F136" s="31">
        <v>1681.99</v>
      </c>
      <c r="G136" s="32"/>
    </row>
    <row r="137" spans="1:7" ht="24" customHeight="1">
      <c r="A137" s="23">
        <v>78</v>
      </c>
      <c r="B137" s="29" t="s">
        <v>112</v>
      </c>
      <c r="C137" s="29"/>
      <c r="D137" s="30" t="s">
        <v>162</v>
      </c>
      <c r="E137" s="30"/>
      <c r="F137" s="31">
        <v>453.36</v>
      </c>
      <c r="G137" s="32"/>
    </row>
    <row r="138" spans="1:7" ht="55.5" customHeight="1">
      <c r="A138" s="24">
        <v>79</v>
      </c>
      <c r="B138" s="29" t="s">
        <v>163</v>
      </c>
      <c r="C138" s="29"/>
      <c r="D138" s="30" t="s">
        <v>162</v>
      </c>
      <c r="E138" s="30"/>
      <c r="F138" s="31">
        <v>1743</v>
      </c>
      <c r="G138" s="32"/>
    </row>
    <row r="139" spans="1:7" ht="36" customHeight="1">
      <c r="A139" s="25">
        <v>80</v>
      </c>
      <c r="B139" s="29" t="s">
        <v>164</v>
      </c>
      <c r="C139" s="29"/>
      <c r="D139" s="30" t="s">
        <v>162</v>
      </c>
      <c r="E139" s="30"/>
      <c r="F139" s="31">
        <v>578</v>
      </c>
      <c r="G139" s="32"/>
    </row>
    <row r="140" spans="1:7" ht="45.75" customHeight="1">
      <c r="A140" s="8"/>
      <c r="B140" s="47" t="s">
        <v>65</v>
      </c>
      <c r="C140" s="48"/>
      <c r="D140" s="38"/>
      <c r="E140" s="39"/>
      <c r="F140" s="49">
        <f>SUM(F60:G139)</f>
        <v>156929.09999999992</v>
      </c>
      <c r="G140" s="39"/>
    </row>
    <row r="142" spans="1:7">
      <c r="A142" s="1" t="s">
        <v>24</v>
      </c>
      <c r="D142" s="6">
        <f>3.94*H4*C6</f>
        <v>115520.6424</v>
      </c>
      <c r="E142" s="1" t="s">
        <v>25</v>
      </c>
    </row>
    <row r="143" spans="1:7">
      <c r="A143" s="1" t="s">
        <v>26</v>
      </c>
      <c r="D143" s="6">
        <f>190536.4*5.3%+(H4-7)*D7*1.25</f>
        <v>25369.241699999999</v>
      </c>
      <c r="E143" s="1" t="s">
        <v>25</v>
      </c>
    </row>
    <row r="145" spans="1:7">
      <c r="A145" s="1" t="s">
        <v>38</v>
      </c>
    </row>
    <row r="146" spans="1:7">
      <c r="A146" s="1" t="s">
        <v>170</v>
      </c>
    </row>
    <row r="147" spans="1:7">
      <c r="B147" s="1" t="s">
        <v>37</v>
      </c>
      <c r="F147" s="6">
        <v>339173.88</v>
      </c>
      <c r="G147" s="1" t="s">
        <v>25</v>
      </c>
    </row>
    <row r="149" spans="1:7">
      <c r="A149" s="1" t="s">
        <v>171</v>
      </c>
    </row>
    <row r="150" spans="1:7">
      <c r="B150" s="1" t="s">
        <v>36</v>
      </c>
      <c r="F150" s="6">
        <f>F55+F140+D142</f>
        <v>407614.75799999991</v>
      </c>
      <c r="G150" s="1" t="s">
        <v>25</v>
      </c>
    </row>
    <row r="151" spans="1:7">
      <c r="F151" s="6"/>
    </row>
    <row r="152" spans="1:7">
      <c r="A152" s="1" t="s">
        <v>174</v>
      </c>
      <c r="F152" s="6"/>
    </row>
    <row r="153" spans="1:7">
      <c r="B153" s="1" t="s">
        <v>175</v>
      </c>
      <c r="F153" s="6">
        <v>422223.56</v>
      </c>
      <c r="G153" s="1" t="s">
        <v>25</v>
      </c>
    </row>
    <row r="154" spans="1:7" ht="30" customHeight="1">
      <c r="A154" s="1" t="s">
        <v>27</v>
      </c>
    </row>
    <row r="155" spans="1:7" ht="32.25" customHeight="1"/>
    <row r="156" spans="1:7" ht="28.5" customHeight="1">
      <c r="A156" s="7" t="s">
        <v>28</v>
      </c>
      <c r="B156" s="44" t="s">
        <v>29</v>
      </c>
      <c r="C156" s="44"/>
      <c r="D156" s="7" t="s">
        <v>30</v>
      </c>
      <c r="E156" s="44" t="s">
        <v>31</v>
      </c>
      <c r="F156" s="44"/>
      <c r="G156" s="7" t="s">
        <v>32</v>
      </c>
    </row>
    <row r="157" spans="1:7" ht="33.75" customHeight="1">
      <c r="A157" s="45" t="s">
        <v>33</v>
      </c>
      <c r="B157" s="46" t="s">
        <v>51</v>
      </c>
      <c r="C157" s="46"/>
      <c r="D157" s="9">
        <v>14</v>
      </c>
      <c r="E157" s="46" t="s">
        <v>53</v>
      </c>
      <c r="F157" s="46"/>
      <c r="G157" s="26">
        <v>14</v>
      </c>
    </row>
    <row r="158" spans="1:7" ht="43.5" customHeight="1">
      <c r="A158" s="45"/>
      <c r="B158" s="46" t="s">
        <v>39</v>
      </c>
      <c r="C158" s="46"/>
      <c r="D158" s="9">
        <v>3</v>
      </c>
      <c r="E158" s="46" t="s">
        <v>53</v>
      </c>
      <c r="F158" s="46"/>
      <c r="G158" s="26">
        <v>3</v>
      </c>
    </row>
    <row r="159" spans="1:7" ht="69" customHeight="1">
      <c r="A159" s="45"/>
      <c r="B159" s="46" t="s">
        <v>40</v>
      </c>
      <c r="C159" s="46"/>
      <c r="D159" s="9">
        <v>1</v>
      </c>
      <c r="E159" s="46" t="s">
        <v>53</v>
      </c>
      <c r="F159" s="46"/>
      <c r="G159" s="26">
        <v>1</v>
      </c>
    </row>
    <row r="160" spans="1:7" ht="37.5" customHeight="1">
      <c r="A160" s="9" t="s">
        <v>41</v>
      </c>
      <c r="B160" s="46" t="s">
        <v>42</v>
      </c>
      <c r="C160" s="46"/>
      <c r="D160" s="9"/>
      <c r="E160" s="46" t="s">
        <v>54</v>
      </c>
      <c r="F160" s="46"/>
      <c r="G160" s="26"/>
    </row>
    <row r="161" spans="1:7" ht="60" customHeight="1">
      <c r="A161" s="45" t="s">
        <v>43</v>
      </c>
      <c r="B161" s="46" t="s">
        <v>52</v>
      </c>
      <c r="C161" s="46"/>
      <c r="D161" s="9">
        <v>15</v>
      </c>
      <c r="E161" s="46" t="s">
        <v>55</v>
      </c>
      <c r="F161" s="46"/>
      <c r="G161" s="26">
        <v>15</v>
      </c>
    </row>
    <row r="162" spans="1:7" ht="33" customHeight="1">
      <c r="A162" s="45"/>
      <c r="B162" s="46" t="s">
        <v>44</v>
      </c>
      <c r="C162" s="46"/>
      <c r="D162" s="9"/>
      <c r="E162" s="46" t="s">
        <v>56</v>
      </c>
      <c r="F162" s="46"/>
      <c r="G162" s="26"/>
    </row>
    <row r="163" spans="1:7" ht="42.75" customHeight="1">
      <c r="A163" s="45"/>
      <c r="B163" s="46" t="s">
        <v>48</v>
      </c>
      <c r="C163" s="46"/>
      <c r="D163" s="9">
        <v>3</v>
      </c>
      <c r="E163" s="46" t="s">
        <v>57</v>
      </c>
      <c r="F163" s="46"/>
      <c r="G163" s="26">
        <v>3</v>
      </c>
    </row>
    <row r="164" spans="1:7" ht="36" customHeight="1">
      <c r="A164" s="45"/>
      <c r="B164" s="46" t="s">
        <v>49</v>
      </c>
      <c r="C164" s="46"/>
      <c r="D164" s="9"/>
      <c r="E164" s="46" t="s">
        <v>58</v>
      </c>
      <c r="F164" s="46"/>
      <c r="G164" s="26"/>
    </row>
    <row r="165" spans="1:7">
      <c r="A165" s="45"/>
      <c r="B165" s="46" t="s">
        <v>50</v>
      </c>
      <c r="C165" s="46"/>
      <c r="D165" s="9">
        <v>2</v>
      </c>
      <c r="E165" s="46" t="s">
        <v>59</v>
      </c>
      <c r="F165" s="46"/>
      <c r="G165" s="26">
        <v>2</v>
      </c>
    </row>
    <row r="166" spans="1:7">
      <c r="A166" s="45"/>
      <c r="B166" s="46" t="s">
        <v>45</v>
      </c>
      <c r="C166" s="46"/>
      <c r="D166" s="9"/>
      <c r="E166" s="46" t="s">
        <v>60</v>
      </c>
      <c r="F166" s="46"/>
      <c r="G166" s="26"/>
    </row>
    <row r="167" spans="1:7" ht="31.5" customHeight="1">
      <c r="A167" s="45"/>
      <c r="B167" s="46" t="s">
        <v>46</v>
      </c>
      <c r="C167" s="46"/>
      <c r="D167" s="9">
        <v>4</v>
      </c>
      <c r="E167" s="46" t="s">
        <v>55</v>
      </c>
      <c r="F167" s="46"/>
      <c r="G167" s="26">
        <v>4</v>
      </c>
    </row>
    <row r="168" spans="1:7">
      <c r="A168" s="45"/>
      <c r="B168" s="46" t="s">
        <v>47</v>
      </c>
      <c r="C168" s="46"/>
      <c r="D168" s="9">
        <v>3</v>
      </c>
      <c r="E168" s="46"/>
      <c r="F168" s="46"/>
      <c r="G168" s="26">
        <v>3</v>
      </c>
    </row>
    <row r="171" spans="1:7">
      <c r="A171" s="1" t="s">
        <v>176</v>
      </c>
      <c r="F171" s="1" t="s">
        <v>61</v>
      </c>
    </row>
    <row r="173" spans="1:7">
      <c r="A173" s="1" t="s">
        <v>64</v>
      </c>
      <c r="F17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26">
    <mergeCell ref="B137:C137"/>
    <mergeCell ref="D137:E137"/>
    <mergeCell ref="F137:G137"/>
    <mergeCell ref="B135:C135"/>
    <mergeCell ref="D135:E135"/>
    <mergeCell ref="F135:G135"/>
    <mergeCell ref="B139:C139"/>
    <mergeCell ref="D139:E139"/>
    <mergeCell ref="F139:G139"/>
    <mergeCell ref="B138:C138"/>
    <mergeCell ref="D138:E138"/>
    <mergeCell ref="F138:G138"/>
    <mergeCell ref="B136:C136"/>
    <mergeCell ref="D136:E136"/>
    <mergeCell ref="F136:G136"/>
    <mergeCell ref="B123:C123"/>
    <mergeCell ref="D123:E123"/>
    <mergeCell ref="F123:G123"/>
    <mergeCell ref="B122:C122"/>
    <mergeCell ref="D122:E122"/>
    <mergeCell ref="F122:G122"/>
    <mergeCell ref="B124:C124"/>
    <mergeCell ref="D124:E124"/>
    <mergeCell ref="F124:G124"/>
    <mergeCell ref="B125:C125"/>
    <mergeCell ref="D125:E125"/>
    <mergeCell ref="F125:G125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60:C160"/>
    <mergeCell ref="E160:F160"/>
    <mergeCell ref="A161:A168"/>
    <mergeCell ref="B161:C161"/>
    <mergeCell ref="E161:F161"/>
    <mergeCell ref="B162:C162"/>
    <mergeCell ref="E162:F162"/>
    <mergeCell ref="B163:C163"/>
    <mergeCell ref="E163:F163"/>
    <mergeCell ref="B167:C167"/>
    <mergeCell ref="E167:F167"/>
    <mergeCell ref="B168:C168"/>
    <mergeCell ref="E168:F168"/>
    <mergeCell ref="B164:C164"/>
    <mergeCell ref="E164:F164"/>
    <mergeCell ref="B165:C165"/>
    <mergeCell ref="E165:F165"/>
    <mergeCell ref="B166:C166"/>
    <mergeCell ref="E166:F166"/>
    <mergeCell ref="F140:G140"/>
    <mergeCell ref="B156:C156"/>
    <mergeCell ref="E156:F156"/>
    <mergeCell ref="A157:A159"/>
    <mergeCell ref="B157:C157"/>
    <mergeCell ref="E157:F157"/>
    <mergeCell ref="B158:C158"/>
    <mergeCell ref="E158:F158"/>
    <mergeCell ref="B159:C159"/>
    <mergeCell ref="E159:F159"/>
    <mergeCell ref="B140:C140"/>
    <mergeCell ref="D140:E140"/>
    <mergeCell ref="B120:C120"/>
    <mergeCell ref="B121:C121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5:C75"/>
    <mergeCell ref="B76:C76"/>
    <mergeCell ref="B77:C77"/>
    <mergeCell ref="B78:C78"/>
    <mergeCell ref="B79:C79"/>
    <mergeCell ref="F63:G63"/>
    <mergeCell ref="F64:G64"/>
    <mergeCell ref="F65:G65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D72:E72"/>
    <mergeCell ref="D73:E73"/>
    <mergeCell ref="D74:E74"/>
    <mergeCell ref="F71:G71"/>
    <mergeCell ref="F60:G60"/>
    <mergeCell ref="F61:G61"/>
    <mergeCell ref="F62:G62"/>
    <mergeCell ref="B59:C59"/>
    <mergeCell ref="D59:E59"/>
    <mergeCell ref="F59:G59"/>
    <mergeCell ref="B60:C60"/>
    <mergeCell ref="B61:C61"/>
    <mergeCell ref="B62:C62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7:D17"/>
    <mergeCell ref="E17:F17"/>
    <mergeCell ref="A18:D18"/>
    <mergeCell ref="E18:F18"/>
    <mergeCell ref="A19:D19"/>
    <mergeCell ref="E19:F19"/>
    <mergeCell ref="A20:D20"/>
    <mergeCell ref="E20:F20"/>
    <mergeCell ref="A23:B23"/>
    <mergeCell ref="C23:D23"/>
    <mergeCell ref="E23:F23"/>
    <mergeCell ref="C24:D24"/>
    <mergeCell ref="E24:F24"/>
    <mergeCell ref="C25:D25"/>
    <mergeCell ref="E25:F25"/>
    <mergeCell ref="F69:G69"/>
    <mergeCell ref="F70:G70"/>
    <mergeCell ref="B53:C53"/>
    <mergeCell ref="D53:E53"/>
    <mergeCell ref="F53:G53"/>
    <mergeCell ref="B54:C54"/>
    <mergeCell ref="D54:E54"/>
    <mergeCell ref="F54:G54"/>
    <mergeCell ref="F66:G66"/>
    <mergeCell ref="F67:G67"/>
    <mergeCell ref="F68:G68"/>
    <mergeCell ref="B55:C55"/>
    <mergeCell ref="D55:E55"/>
    <mergeCell ref="F55:G55"/>
    <mergeCell ref="D60:E60"/>
    <mergeCell ref="D61:E61"/>
    <mergeCell ref="D62:E62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115:E115"/>
    <mergeCell ref="D116:E116"/>
    <mergeCell ref="D117:E117"/>
    <mergeCell ref="D118:E118"/>
    <mergeCell ref="D119:E119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20:E120"/>
    <mergeCell ref="D121:E121"/>
    <mergeCell ref="F78:G78"/>
    <mergeCell ref="F79:G79"/>
    <mergeCell ref="F86:G86"/>
    <mergeCell ref="F87:G87"/>
    <mergeCell ref="F88:G88"/>
    <mergeCell ref="F98:G98"/>
    <mergeCell ref="F99:G99"/>
    <mergeCell ref="F100:G100"/>
    <mergeCell ref="F101:G101"/>
    <mergeCell ref="F102:G102"/>
    <mergeCell ref="F103:G103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121:G121"/>
    <mergeCell ref="D114:E114"/>
    <mergeCell ref="F107:G107"/>
    <mergeCell ref="F108:G108"/>
    <mergeCell ref="F109:G109"/>
    <mergeCell ref="F104:G104"/>
    <mergeCell ref="F119:G119"/>
    <mergeCell ref="F120:G120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05:G105"/>
    <mergeCell ref="F106:G106"/>
    <mergeCell ref="F84:G84"/>
    <mergeCell ref="F85:G85"/>
    <mergeCell ref="F72:G72"/>
    <mergeCell ref="F73:G73"/>
    <mergeCell ref="F74:G74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F75:G75"/>
    <mergeCell ref="F76:G76"/>
    <mergeCell ref="F77:G77"/>
    <mergeCell ref="F80:G80"/>
    <mergeCell ref="F81:G81"/>
    <mergeCell ref="F82:G82"/>
    <mergeCell ref="F83:G83"/>
    <mergeCell ref="B129:C129"/>
    <mergeCell ref="D129:E129"/>
    <mergeCell ref="F129:G129"/>
    <mergeCell ref="B134:C134"/>
    <mergeCell ref="D134:E134"/>
    <mergeCell ref="F134:G134"/>
    <mergeCell ref="B130:C130"/>
    <mergeCell ref="D130:E130"/>
    <mergeCell ref="F130:G130"/>
    <mergeCell ref="B131:C131"/>
    <mergeCell ref="D131:E131"/>
    <mergeCell ref="F131:G131"/>
    <mergeCell ref="B133:C133"/>
    <mergeCell ref="D133:E133"/>
    <mergeCell ref="F133:G133"/>
    <mergeCell ref="B132:C132"/>
    <mergeCell ref="D132:E132"/>
    <mergeCell ref="F132:G132"/>
  </mergeCells>
  <pageMargins left="0.2" right="0.19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2016-03-11T10:45:03Z</dcterms:modified>
</cp:coreProperties>
</file>