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3" i="11"/>
  <c r="G41"/>
  <c r="G39"/>
  <c r="G37"/>
  <c r="G35"/>
  <c r="D81"/>
  <c r="F53"/>
  <c r="F51"/>
  <c r="D82"/>
  <c r="F79"/>
  <c r="E43"/>
  <c r="D43"/>
  <c r="B42"/>
  <c r="B41"/>
  <c r="B40"/>
  <c r="B39"/>
  <c r="B38"/>
  <c r="B37"/>
  <c r="B36"/>
  <c r="B35"/>
  <c r="C6"/>
  <c r="G43" l="1"/>
  <c r="F50"/>
  <c r="F49"/>
  <c r="F52"/>
  <c r="F54" l="1"/>
  <c r="F89" s="1"/>
</calcChain>
</file>

<file path=xl/sharedStrings.xml><?xml version="1.0" encoding="utf-8"?>
<sst xmlns="http://schemas.openxmlformats.org/spreadsheetml/2006/main" count="169" uniqueCount="138">
  <si>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</si>
  <si>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</si>
  <si>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</si>
  <si>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</si>
  <si>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</si>
  <si>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</si>
  <si>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</si>
  <si>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</si>
  <si>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</si>
  <si>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</si>
  <si>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</si>
  <si>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</si>
  <si>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</si>
  <si>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</si>
  <si>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</si>
  <si>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</si>
  <si>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</si>
  <si>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</si>
  <si>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</si>
  <si>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</si>
  <si>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</si>
  <si>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</si>
  <si>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</si>
  <si>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</si>
  <si>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</si>
  <si>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</si>
  <si>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</si>
  <si>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</si>
  <si>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</si>
  <si>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</si>
  <si>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</si>
  <si>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</si>
  <si>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</si>
  <si>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</si>
  <si>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</si>
  <si>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</si>
  <si>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</si>
  <si>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</si>
  <si>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</si>
  <si>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</si>
  <si>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</si>
  <si>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</si>
  <si>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</si>
  <si>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</si>
  <si>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</si>
  <si>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</si>
  <si>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</si>
  <si>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</si>
  <si>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</si>
  <si>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</si>
  <si>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</si>
  <si>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</si>
  <si>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</si>
  <si>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</si>
  <si>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</si>
  <si>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</si>
  <si>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</si>
  <si>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</si>
  <si>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</si>
  <si>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</si>
  <si>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</si>
  <si>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</si>
  <si>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</si>
  <si>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</si>
  <si>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</si>
  <si>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</si>
  <si>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37 по улице Октябрьская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</si>
  <si>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</si>
  <si>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</si>
  <si>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</si>
  <si>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</si>
  <si>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</si>
  <si>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</si>
  <si>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</si>
  <si>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</si>
  <si>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</si>
  <si>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</si>
  <si>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</si>
  <si>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</si>
  <si>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</si>
  <si>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</si>
  <si>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</si>
  <si>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</si>
  <si>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</si>
  <si>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</si>
  <si>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</si>
  <si>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</si>
  <si>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</si>
  <si>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</si>
  <si>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83 от 03.03.2009г.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</si>
  <si>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</si>
  <si>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</si>
  <si>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</si>
  <si>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</si>
  <si>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</si>
  <si>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</si>
  <si>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</si>
  <si>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</si>
  <si>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перекрытия в местах прохода трубопровода кв.12</t>
  </si>
  <si>
    <t>Январь</t>
  </si>
  <si>
    <t>кв.1 ремонт лежака отопления под полом</t>
  </si>
  <si>
    <t>кв.9 замена участка стояка ХВ</t>
  </si>
  <si>
    <t>Устновка решеток, обивка полиэтиленом слуховых окон</t>
  </si>
  <si>
    <t>Ремонт щита этажного, ремонт освещения</t>
  </si>
  <si>
    <t>Февраль</t>
  </si>
  <si>
    <t>Слив воды с емкостей</t>
  </si>
  <si>
    <t>Удаление с кровли снега и наледи</t>
  </si>
  <si>
    <t>Март</t>
  </si>
  <si>
    <t>Установка фурнитуры</t>
  </si>
  <si>
    <t>Изготовление и установка козырьков</t>
  </si>
  <si>
    <t>Апрель</t>
  </si>
  <si>
    <t>кв.1 наладка стояков отопления</t>
  </si>
  <si>
    <t>Ремонт кровли</t>
  </si>
  <si>
    <t>Изготовление и установка козырька</t>
  </si>
  <si>
    <t>Май</t>
  </si>
  <si>
    <t>эт.1 ремонт освещения на площадке</t>
  </si>
  <si>
    <t>Июль</t>
  </si>
  <si>
    <t>Замена канализационной вытяжной трубы на чердаке</t>
  </si>
  <si>
    <t>Ремонт дымовых труб</t>
  </si>
  <si>
    <t>Сентябрь</t>
  </si>
  <si>
    <t>Разборка, устройство деревянных полов для проведения обследования трубопровода отопления</t>
  </si>
  <si>
    <t>кв.1 ремонт стояка канализации</t>
  </si>
  <si>
    <t>Ноябрь</t>
  </si>
  <si>
    <t>кв.7 ремонт стояка ХВС</t>
  </si>
  <si>
    <t>Декабрь</t>
  </si>
  <si>
    <t>общедомовый прибор учета тепловой энергии</t>
  </si>
  <si>
    <t>01.10.2015г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</si>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</sst>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105" workbookViewId="0">
      <selection activeCell="A110" sqref="A11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66</v>
      </c>
      <c r="B3" s="36"/>
      <c r="C3" s="36"/>
      <c r="D3" s="36"/>
      <c r="E3" s="36"/>
      <c r="F3" s="36"/>
      <c r="G3" s="36"/>
    </row>
    <row r="4" spans="1:8">
      <c r="A4" s="36" t="s">
        <v>97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1158.0999999999999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1158.0999999999999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23</v>
      </c>
    </row>
    <row r="12" spans="1:8">
      <c r="A12" s="1" t="s">
        <v>73</v>
      </c>
      <c r="E12" s="1">
        <v>119.2</v>
      </c>
      <c r="F12" s="1" t="s">
        <v>2</v>
      </c>
    </row>
    <row r="13" spans="1:8">
      <c r="A13" s="1" t="s">
        <v>74</v>
      </c>
      <c r="B13" s="1">
        <v>764</v>
      </c>
      <c r="C13" s="1" t="s">
        <v>2</v>
      </c>
    </row>
    <row r="14" spans="1:8">
      <c r="A14" s="1" t="s">
        <v>75</v>
      </c>
      <c r="D14" s="1">
        <v>1020</v>
      </c>
      <c r="E14" s="1" t="s">
        <v>2</v>
      </c>
    </row>
    <row r="16" spans="1:8">
      <c r="A16" s="1" t="s">
        <v>76</v>
      </c>
    </row>
    <row r="17" spans="1:6">
      <c r="A17" s="38" t="s">
        <v>77</v>
      </c>
      <c r="B17" s="38"/>
      <c r="C17" s="38"/>
      <c r="D17" s="38"/>
      <c r="E17" s="38" t="s">
        <v>78</v>
      </c>
      <c r="F17" s="38"/>
    </row>
    <row r="18" spans="1:6">
      <c r="A18" s="39" t="s">
        <v>79</v>
      </c>
      <c r="B18" s="39"/>
      <c r="C18" s="39"/>
      <c r="D18" s="39"/>
      <c r="E18" s="38" t="s">
        <v>90</v>
      </c>
      <c r="F18" s="38"/>
    </row>
    <row r="19" spans="1:6">
      <c r="A19" s="39" t="s">
        <v>125</v>
      </c>
      <c r="B19" s="39"/>
      <c r="C19" s="39"/>
      <c r="D19" s="39"/>
      <c r="E19" s="38" t="s">
        <v>126</v>
      </c>
      <c r="F19" s="38"/>
    </row>
    <row r="21" spans="1:6">
      <c r="A21" s="1" t="s">
        <v>80</v>
      </c>
    </row>
    <row r="22" spans="1:6" ht="31.5" customHeight="1">
      <c r="A22" s="37" t="s">
        <v>81</v>
      </c>
      <c r="B22" s="37"/>
      <c r="C22" s="37" t="s">
        <v>82</v>
      </c>
      <c r="D22" s="37"/>
      <c r="E22" s="37" t="s">
        <v>83</v>
      </c>
      <c r="F22" s="37"/>
    </row>
    <row r="23" spans="1:6">
      <c r="A23" s="14" t="s">
        <v>84</v>
      </c>
      <c r="B23" s="14"/>
      <c r="C23" s="38">
        <v>24</v>
      </c>
      <c r="D23" s="38"/>
      <c r="E23" s="38">
        <v>24</v>
      </c>
      <c r="F23" s="38"/>
    </row>
    <row r="24" spans="1:6">
      <c r="A24" s="14" t="s">
        <v>85</v>
      </c>
      <c r="B24" s="14"/>
      <c r="C24" s="38">
        <v>15</v>
      </c>
      <c r="D24" s="38"/>
      <c r="E24" s="38">
        <v>16</v>
      </c>
      <c r="F24" s="38"/>
    </row>
    <row r="26" spans="1:6">
      <c r="A26" s="1" t="s">
        <v>86</v>
      </c>
      <c r="C26" s="1" t="s">
        <v>89</v>
      </c>
    </row>
    <row r="28" spans="1:6">
      <c r="A28" s="1" t="s">
        <v>87</v>
      </c>
    </row>
    <row r="29" spans="1:6">
      <c r="B29" s="1" t="s">
        <v>127</v>
      </c>
      <c r="D29" s="1">
        <v>12.08</v>
      </c>
      <c r="E29" s="1" t="s">
        <v>88</v>
      </c>
    </row>
    <row r="30" spans="1:6">
      <c r="B30" s="1" t="s">
        <v>94</v>
      </c>
      <c r="D30" s="1">
        <v>2.95</v>
      </c>
      <c r="E30" s="1" t="s">
        <v>88</v>
      </c>
    </row>
    <row r="31" spans="1:6">
      <c r="B31" s="1" t="s">
        <v>128</v>
      </c>
      <c r="D31" s="1">
        <v>13.12</v>
      </c>
      <c r="E31" s="1" t="s">
        <v>88</v>
      </c>
    </row>
    <row r="32" spans="1:6">
      <c r="B32" s="1" t="s">
        <v>94</v>
      </c>
      <c r="D32" s="1">
        <v>3.04</v>
      </c>
      <c r="E32" s="1" t="s">
        <v>88</v>
      </c>
    </row>
    <row r="33" spans="1:10" ht="23.25" customHeight="1">
      <c r="A33" s="1" t="s">
        <v>1</v>
      </c>
    </row>
    <row r="34" spans="1:10" ht="98.25" customHeight="1">
      <c r="A34" s="15" t="s">
        <v>3</v>
      </c>
      <c r="B34" s="19" t="s">
        <v>129</v>
      </c>
      <c r="C34" s="19" t="s">
        <v>130</v>
      </c>
      <c r="D34" s="15" t="s">
        <v>91</v>
      </c>
      <c r="E34" s="16" t="s">
        <v>4</v>
      </c>
      <c r="F34" s="20" t="s">
        <v>133</v>
      </c>
      <c r="G34" s="20" t="s">
        <v>134</v>
      </c>
      <c r="H34" s="2"/>
      <c r="I34" s="2"/>
      <c r="J34" s="2"/>
    </row>
    <row r="35" spans="1:10">
      <c r="A35" s="40" t="s">
        <v>34</v>
      </c>
      <c r="B35" s="5">
        <f>D35/C35</f>
        <v>15196.003257328992</v>
      </c>
      <c r="C35" s="6">
        <v>3.07</v>
      </c>
      <c r="D35" s="6">
        <v>46651.73</v>
      </c>
      <c r="E35" s="6"/>
      <c r="F35" s="42">
        <v>96504.54</v>
      </c>
      <c r="G35" s="43">
        <f>D35+D36+E35+E36-F35</f>
        <v>718.80000000000291</v>
      </c>
    </row>
    <row r="36" spans="1:10">
      <c r="A36" s="41"/>
      <c r="B36" s="5">
        <f>D36/C36</f>
        <v>15147.002985074627</v>
      </c>
      <c r="C36" s="6">
        <v>3.35</v>
      </c>
      <c r="D36" s="6">
        <v>50742.46</v>
      </c>
      <c r="E36" s="6">
        <v>-170.85</v>
      </c>
      <c r="F36" s="42"/>
      <c r="G36" s="44"/>
    </row>
    <row r="37" spans="1:10">
      <c r="A37" s="40" t="s">
        <v>35</v>
      </c>
      <c r="B37" s="5">
        <f t="shared" ref="B37:B42" si="0">D37/C37</f>
        <v>121.79857264188017</v>
      </c>
      <c r="C37" s="6">
        <v>1577.74</v>
      </c>
      <c r="D37" s="6">
        <v>192166.48</v>
      </c>
      <c r="E37" s="6">
        <v>17322.52</v>
      </c>
      <c r="F37" s="42">
        <v>286957.59000000003</v>
      </c>
      <c r="G37" s="43">
        <f t="shared" ref="G37" si="1">D37+D38+E37+E38-F37</f>
        <v>12984.520000000019</v>
      </c>
    </row>
    <row r="38" spans="1:10">
      <c r="A38" s="41"/>
      <c r="B38" s="5">
        <f t="shared" si="0"/>
        <v>71.504011890457448</v>
      </c>
      <c r="C38" s="6">
        <v>1756.03</v>
      </c>
      <c r="D38" s="6">
        <v>125563.19</v>
      </c>
      <c r="E38" s="6">
        <v>-35110.080000000002</v>
      </c>
      <c r="F38" s="42"/>
      <c r="G38" s="44"/>
    </row>
    <row r="39" spans="1:10" ht="16.5" customHeight="1">
      <c r="A39" s="40" t="s">
        <v>92</v>
      </c>
      <c r="B39" s="5">
        <f t="shared" si="0"/>
        <v>1149.7953890489914</v>
      </c>
      <c r="C39" s="6">
        <v>17.350000000000001</v>
      </c>
      <c r="D39" s="6">
        <v>19948.95</v>
      </c>
      <c r="E39" s="6">
        <v>-295.79000000000002</v>
      </c>
      <c r="F39" s="42">
        <v>42273.83</v>
      </c>
      <c r="G39" s="43">
        <f t="shared" ref="G39" si="2">D39+D40+E39+E40-F39</f>
        <v>122.52999999999884</v>
      </c>
    </row>
    <row r="40" spans="1:10">
      <c r="A40" s="41"/>
      <c r="B40" s="5">
        <f t="shared" si="0"/>
        <v>1185.488842760768</v>
      </c>
      <c r="C40" s="6">
        <v>19.27</v>
      </c>
      <c r="D40" s="6">
        <v>22844.37</v>
      </c>
      <c r="E40" s="6">
        <v>-101.17</v>
      </c>
      <c r="F40" s="42"/>
      <c r="G40" s="44"/>
    </row>
    <row r="41" spans="1:10" ht="16.5" customHeight="1">
      <c r="A41" s="40" t="s">
        <v>93</v>
      </c>
      <c r="B41" s="5">
        <f t="shared" si="0"/>
        <v>1135.7417541229386</v>
      </c>
      <c r="C41" s="6">
        <v>26.68</v>
      </c>
      <c r="D41" s="6">
        <v>30301.59</v>
      </c>
      <c r="E41" s="6">
        <v>-454.84</v>
      </c>
      <c r="F41" s="42">
        <v>62726.77</v>
      </c>
      <c r="G41" s="43">
        <f t="shared" ref="G41" si="3">D41+D42+E41+E42-F41</f>
        <v>170.04000000000815</v>
      </c>
    </row>
    <row r="42" spans="1:10">
      <c r="A42" s="41"/>
      <c r="B42" s="5">
        <f t="shared" si="0"/>
        <v>1171.4484827099507</v>
      </c>
      <c r="C42" s="6">
        <v>28.34</v>
      </c>
      <c r="D42" s="6">
        <v>33198.85</v>
      </c>
      <c r="E42" s="6">
        <v>-148.79</v>
      </c>
      <c r="F42" s="42"/>
      <c r="G42" s="44"/>
    </row>
    <row r="43" spans="1:10">
      <c r="A43" s="4" t="s">
        <v>63</v>
      </c>
      <c r="B43" s="5"/>
      <c r="C43" s="6"/>
      <c r="D43" s="6">
        <f>SUM(D35:D42)</f>
        <v>521417.62000000005</v>
      </c>
      <c r="E43" s="6">
        <f>SUM(E35:E42)</f>
        <v>-18959</v>
      </c>
      <c r="F43" s="6">
        <f t="shared" ref="F43:G43" si="4">SUM(F35:F42)</f>
        <v>488462.73000000004</v>
      </c>
      <c r="G43" s="6">
        <f t="shared" si="4"/>
        <v>13995.890000000029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4"/>
      <c r="D48" s="28" t="s">
        <v>10</v>
      </c>
      <c r="E48" s="24"/>
      <c r="F48" s="28" t="s">
        <v>11</v>
      </c>
      <c r="G48" s="24"/>
    </row>
    <row r="49" spans="1:7" ht="39.75" customHeight="1">
      <c r="A49" s="9">
        <v>1</v>
      </c>
      <c r="B49" s="32" t="s">
        <v>95</v>
      </c>
      <c r="C49" s="32"/>
      <c r="D49" s="30" t="s">
        <v>12</v>
      </c>
      <c r="E49" s="30"/>
      <c r="F49" s="31">
        <f>0.58*H4*C6</f>
        <v>8060.3759999999984</v>
      </c>
      <c r="G49" s="31"/>
    </row>
    <row r="50" spans="1:7" ht="31.5" customHeight="1">
      <c r="A50" s="9">
        <v>2</v>
      </c>
      <c r="B50" s="32" t="s">
        <v>13</v>
      </c>
      <c r="C50" s="32"/>
      <c r="D50" s="30" t="s">
        <v>12</v>
      </c>
      <c r="E50" s="30"/>
      <c r="F50" s="31">
        <f>1.82*H4*C6</f>
        <v>25292.903999999999</v>
      </c>
      <c r="G50" s="31"/>
    </row>
    <row r="51" spans="1:7">
      <c r="A51" s="13">
        <v>3</v>
      </c>
      <c r="B51" s="32" t="s">
        <v>14</v>
      </c>
      <c r="C51" s="32"/>
      <c r="D51" s="30" t="s">
        <v>15</v>
      </c>
      <c r="E51" s="30"/>
      <c r="F51" s="31">
        <f>0.17*H4*C6</f>
        <v>2362.5239999999999</v>
      </c>
      <c r="G51" s="31"/>
    </row>
    <row r="52" spans="1:7" ht="66" customHeight="1">
      <c r="A52" s="13">
        <v>4</v>
      </c>
      <c r="B52" s="32" t="s">
        <v>16</v>
      </c>
      <c r="C52" s="32"/>
      <c r="D52" s="28" t="s">
        <v>96</v>
      </c>
      <c r="E52" s="24"/>
      <c r="F52" s="31">
        <f>0.84*H4*C6</f>
        <v>11673.647999999999</v>
      </c>
      <c r="G52" s="31"/>
    </row>
    <row r="53" spans="1:7" ht="59.25" customHeight="1">
      <c r="A53" s="13">
        <v>5</v>
      </c>
      <c r="B53" s="32" t="s">
        <v>17</v>
      </c>
      <c r="C53" s="32"/>
      <c r="D53" s="30" t="s">
        <v>18</v>
      </c>
      <c r="E53" s="30"/>
      <c r="F53" s="31">
        <f>1.37*H4*C6</f>
        <v>19039.164000000001</v>
      </c>
      <c r="G53" s="31"/>
    </row>
    <row r="54" spans="1:7" ht="38.25" customHeight="1">
      <c r="A54" s="9"/>
      <c r="B54" s="32" t="s">
        <v>19</v>
      </c>
      <c r="C54" s="32"/>
      <c r="D54" s="30"/>
      <c r="E54" s="30"/>
      <c r="F54" s="31">
        <f>SUM(F49:G53)</f>
        <v>66428.615999999995</v>
      </c>
      <c r="G54" s="31"/>
    </row>
    <row r="56" spans="1:7">
      <c r="A56" s="1" t="s">
        <v>20</v>
      </c>
    </row>
    <row r="58" spans="1:7" ht="44.25" customHeight="1">
      <c r="A58" s="9" t="s">
        <v>8</v>
      </c>
      <c r="B58" s="30" t="s">
        <v>21</v>
      </c>
      <c r="C58" s="30"/>
      <c r="D58" s="28" t="s">
        <v>22</v>
      </c>
      <c r="E58" s="24"/>
      <c r="F58" s="28" t="s">
        <v>23</v>
      </c>
      <c r="G58" s="24"/>
    </row>
    <row r="59" spans="1:7" ht="46.5" customHeight="1">
      <c r="A59" s="9">
        <v>1</v>
      </c>
      <c r="B59" s="29" t="s">
        <v>98</v>
      </c>
      <c r="C59" s="29"/>
      <c r="D59" s="33" t="s">
        <v>99</v>
      </c>
      <c r="E59" s="33"/>
      <c r="F59" s="34">
        <v>1163</v>
      </c>
      <c r="G59" s="35"/>
    </row>
    <row r="60" spans="1:7" ht="30.75" customHeight="1">
      <c r="A60" s="11">
        <v>2</v>
      </c>
      <c r="B60" s="29" t="s">
        <v>100</v>
      </c>
      <c r="C60" s="29"/>
      <c r="D60" s="33" t="s">
        <v>99</v>
      </c>
      <c r="E60" s="33"/>
      <c r="F60" s="34">
        <v>1560.37</v>
      </c>
      <c r="G60" s="35"/>
    </row>
    <row r="61" spans="1:7" ht="37.5" customHeight="1">
      <c r="A61" s="17">
        <v>3</v>
      </c>
      <c r="B61" s="29" t="s">
        <v>101</v>
      </c>
      <c r="C61" s="29"/>
      <c r="D61" s="33" t="s">
        <v>99</v>
      </c>
      <c r="E61" s="33"/>
      <c r="F61" s="34">
        <v>1850.38</v>
      </c>
      <c r="G61" s="35"/>
    </row>
    <row r="62" spans="1:7" ht="49.5" customHeight="1">
      <c r="A62" s="17">
        <v>4</v>
      </c>
      <c r="B62" s="29" t="s">
        <v>102</v>
      </c>
      <c r="C62" s="29"/>
      <c r="D62" s="33" t="s">
        <v>99</v>
      </c>
      <c r="E62" s="33"/>
      <c r="F62" s="34">
        <v>4411.71</v>
      </c>
      <c r="G62" s="35"/>
    </row>
    <row r="63" spans="1:7" ht="31.5" customHeight="1">
      <c r="A63" s="17">
        <v>5</v>
      </c>
      <c r="B63" s="29" t="s">
        <v>103</v>
      </c>
      <c r="C63" s="29"/>
      <c r="D63" s="33" t="s">
        <v>104</v>
      </c>
      <c r="E63" s="33"/>
      <c r="F63" s="34">
        <v>959.11</v>
      </c>
      <c r="G63" s="35"/>
    </row>
    <row r="64" spans="1:7">
      <c r="A64" s="17">
        <v>6</v>
      </c>
      <c r="B64" s="29" t="s">
        <v>105</v>
      </c>
      <c r="C64" s="29"/>
      <c r="D64" s="33" t="s">
        <v>104</v>
      </c>
      <c r="E64" s="33"/>
      <c r="F64" s="34">
        <v>446.1</v>
      </c>
      <c r="G64" s="35"/>
    </row>
    <row r="65" spans="1:7" ht="30.75" customHeight="1">
      <c r="A65" s="17">
        <v>7</v>
      </c>
      <c r="B65" s="29" t="s">
        <v>106</v>
      </c>
      <c r="C65" s="29"/>
      <c r="D65" s="33" t="s">
        <v>104</v>
      </c>
      <c r="E65" s="33"/>
      <c r="F65" s="34">
        <v>992</v>
      </c>
      <c r="G65" s="35"/>
    </row>
    <row r="66" spans="1:7">
      <c r="A66" s="17">
        <v>8</v>
      </c>
      <c r="B66" s="29" t="s">
        <v>108</v>
      </c>
      <c r="C66" s="29"/>
      <c r="D66" s="33" t="s">
        <v>107</v>
      </c>
      <c r="E66" s="33"/>
      <c r="F66" s="34">
        <v>220</v>
      </c>
      <c r="G66" s="35"/>
    </row>
    <row r="67" spans="1:7" ht="31.5" customHeight="1">
      <c r="A67" s="17">
        <v>9</v>
      </c>
      <c r="B67" s="29" t="s">
        <v>109</v>
      </c>
      <c r="C67" s="29"/>
      <c r="D67" s="33" t="s">
        <v>110</v>
      </c>
      <c r="E67" s="33"/>
      <c r="F67" s="34">
        <v>14883</v>
      </c>
      <c r="G67" s="35"/>
    </row>
    <row r="68" spans="1:7" ht="38.25" customHeight="1">
      <c r="A68" s="17">
        <v>10</v>
      </c>
      <c r="B68" s="29" t="s">
        <v>111</v>
      </c>
      <c r="C68" s="29"/>
      <c r="D68" s="33" t="s">
        <v>110</v>
      </c>
      <c r="E68" s="33"/>
      <c r="F68" s="34">
        <v>1737.8</v>
      </c>
      <c r="G68" s="35"/>
    </row>
    <row r="69" spans="1:7" ht="18" customHeight="1">
      <c r="A69" s="17">
        <v>11</v>
      </c>
      <c r="B69" s="29" t="s">
        <v>112</v>
      </c>
      <c r="C69" s="29"/>
      <c r="D69" s="33" t="s">
        <v>110</v>
      </c>
      <c r="E69" s="33"/>
      <c r="F69" s="34">
        <v>1146.22</v>
      </c>
      <c r="G69" s="35"/>
    </row>
    <row r="70" spans="1:7" ht="31.5" customHeight="1">
      <c r="A70" s="17">
        <v>12</v>
      </c>
      <c r="B70" s="29" t="s">
        <v>113</v>
      </c>
      <c r="C70" s="29"/>
      <c r="D70" s="33" t="s">
        <v>114</v>
      </c>
      <c r="E70" s="33"/>
      <c r="F70" s="34">
        <v>6163</v>
      </c>
      <c r="G70" s="35"/>
    </row>
    <row r="71" spans="1:7" ht="32.25" customHeight="1">
      <c r="A71" s="17">
        <v>13</v>
      </c>
      <c r="B71" s="29" t="s">
        <v>115</v>
      </c>
      <c r="C71" s="29"/>
      <c r="D71" s="33" t="s">
        <v>114</v>
      </c>
      <c r="E71" s="33"/>
      <c r="F71" s="34">
        <v>349.77</v>
      </c>
      <c r="G71" s="35"/>
    </row>
    <row r="72" spans="1:7">
      <c r="A72" s="17">
        <v>14</v>
      </c>
      <c r="B72" s="29" t="s">
        <v>112</v>
      </c>
      <c r="C72" s="29"/>
      <c r="D72" s="33" t="s">
        <v>116</v>
      </c>
      <c r="E72" s="33"/>
      <c r="F72" s="34">
        <v>3079</v>
      </c>
      <c r="G72" s="35"/>
    </row>
    <row r="73" spans="1:7">
      <c r="A73" s="17">
        <v>15</v>
      </c>
      <c r="B73" s="29" t="s">
        <v>112</v>
      </c>
      <c r="C73" s="29"/>
      <c r="D73" s="33" t="s">
        <v>116</v>
      </c>
      <c r="E73" s="33"/>
      <c r="F73" s="34">
        <v>2972</v>
      </c>
      <c r="G73" s="35"/>
    </row>
    <row r="74" spans="1:7" ht="45.75" customHeight="1">
      <c r="A74" s="17">
        <v>16</v>
      </c>
      <c r="B74" s="29" t="s">
        <v>117</v>
      </c>
      <c r="C74" s="29"/>
      <c r="D74" s="33" t="s">
        <v>116</v>
      </c>
      <c r="E74" s="33"/>
      <c r="F74" s="34">
        <v>1666.56</v>
      </c>
      <c r="G74" s="35"/>
    </row>
    <row r="75" spans="1:7">
      <c r="A75" s="17">
        <v>17</v>
      </c>
      <c r="B75" s="29" t="s">
        <v>118</v>
      </c>
      <c r="C75" s="29"/>
      <c r="D75" s="33" t="s">
        <v>119</v>
      </c>
      <c r="E75" s="33"/>
      <c r="F75" s="34">
        <v>11703</v>
      </c>
      <c r="G75" s="35"/>
    </row>
    <row r="76" spans="1:7" ht="69" customHeight="1">
      <c r="A76" s="17">
        <v>18</v>
      </c>
      <c r="B76" s="29" t="s">
        <v>120</v>
      </c>
      <c r="C76" s="29"/>
      <c r="D76" s="33" t="s">
        <v>119</v>
      </c>
      <c r="E76" s="33"/>
      <c r="F76" s="34">
        <v>665.9</v>
      </c>
      <c r="G76" s="35"/>
    </row>
    <row r="77" spans="1:7" ht="44.25" customHeight="1">
      <c r="A77" s="17">
        <v>19</v>
      </c>
      <c r="B77" s="29" t="s">
        <v>121</v>
      </c>
      <c r="C77" s="29"/>
      <c r="D77" s="33" t="s">
        <v>122</v>
      </c>
      <c r="E77" s="33"/>
      <c r="F77" s="34">
        <v>488.88</v>
      </c>
      <c r="G77" s="35"/>
    </row>
    <row r="78" spans="1:7" ht="19.5" customHeight="1">
      <c r="A78" s="17">
        <v>20</v>
      </c>
      <c r="B78" s="29" t="s">
        <v>123</v>
      </c>
      <c r="C78" s="29"/>
      <c r="D78" s="33" t="s">
        <v>124</v>
      </c>
      <c r="E78" s="33"/>
      <c r="F78" s="34">
        <v>1031.92</v>
      </c>
      <c r="G78" s="35"/>
    </row>
    <row r="79" spans="1:7" ht="45.75" customHeight="1">
      <c r="A79" s="9"/>
      <c r="B79" s="26" t="s">
        <v>65</v>
      </c>
      <c r="C79" s="27"/>
      <c r="D79" s="28"/>
      <c r="E79" s="24"/>
      <c r="F79" s="23">
        <f>SUM(F59:G78)</f>
        <v>57489.719999999994</v>
      </c>
      <c r="G79" s="24"/>
    </row>
    <row r="81" spans="1:7">
      <c r="A81" s="1" t="s">
        <v>24</v>
      </c>
      <c r="D81" s="7">
        <f>3.94*H4*C6</f>
        <v>54754.967999999993</v>
      </c>
      <c r="E81" s="1" t="s">
        <v>25</v>
      </c>
    </row>
    <row r="82" spans="1:7">
      <c r="A82" s="1" t="s">
        <v>26</v>
      </c>
      <c r="D82" s="7">
        <f>97929.02*5.3%+(H4-7)*D7*1.25</f>
        <v>12428.36306</v>
      </c>
      <c r="E82" s="1" t="s">
        <v>25</v>
      </c>
    </row>
    <row r="84" spans="1:7">
      <c r="A84" s="1" t="s">
        <v>38</v>
      </c>
    </row>
    <row r="85" spans="1:7">
      <c r="A85" s="1" t="s">
        <v>131</v>
      </c>
    </row>
    <row r="86" spans="1:7">
      <c r="B86" s="1" t="s">
        <v>37</v>
      </c>
      <c r="F86" s="7">
        <v>173900.32</v>
      </c>
      <c r="G86" s="1" t="s">
        <v>25</v>
      </c>
    </row>
    <row r="88" spans="1:7">
      <c r="A88" s="1" t="s">
        <v>132</v>
      </c>
    </row>
    <row r="89" spans="1:7">
      <c r="B89" s="1" t="s">
        <v>36</v>
      </c>
      <c r="F89" s="7">
        <f>F54+F79+D81</f>
        <v>178673.30399999997</v>
      </c>
      <c r="G89" s="1" t="s">
        <v>25</v>
      </c>
    </row>
    <row r="90" spans="1:7">
      <c r="F90" s="7"/>
    </row>
    <row r="91" spans="1:7">
      <c r="A91" s="1" t="s">
        <v>135</v>
      </c>
      <c r="F91" s="7"/>
    </row>
    <row r="92" spans="1:7">
      <c r="B92" s="1" t="s">
        <v>136</v>
      </c>
      <c r="F92" s="7">
        <v>31843.56</v>
      </c>
      <c r="G92" s="1" t="s">
        <v>25</v>
      </c>
    </row>
    <row r="93" spans="1:7" ht="30" customHeight="1">
      <c r="A93" s="1" t="s">
        <v>27</v>
      </c>
    </row>
    <row r="94" spans="1:7" ht="32.25" customHeight="1"/>
    <row r="95" spans="1:7" ht="28.5" customHeight="1">
      <c r="A95" s="8" t="s">
        <v>28</v>
      </c>
      <c r="B95" s="25" t="s">
        <v>29</v>
      </c>
      <c r="C95" s="25"/>
      <c r="D95" s="8" t="s">
        <v>30</v>
      </c>
      <c r="E95" s="25" t="s">
        <v>31</v>
      </c>
      <c r="F95" s="25"/>
      <c r="G95" s="8" t="s">
        <v>32</v>
      </c>
    </row>
    <row r="96" spans="1:7" ht="33.75" customHeight="1">
      <c r="A96" s="22" t="s">
        <v>33</v>
      </c>
      <c r="B96" s="21" t="s">
        <v>51</v>
      </c>
      <c r="C96" s="21"/>
      <c r="D96" s="10">
        <v>2</v>
      </c>
      <c r="E96" s="21" t="s">
        <v>53</v>
      </c>
      <c r="F96" s="21"/>
      <c r="G96" s="18">
        <v>2</v>
      </c>
    </row>
    <row r="97" spans="1:7" ht="43.5" customHeight="1">
      <c r="A97" s="22"/>
      <c r="B97" s="21" t="s">
        <v>39</v>
      </c>
      <c r="C97" s="21"/>
      <c r="D97" s="10">
        <v>3</v>
      </c>
      <c r="E97" s="21" t="s">
        <v>53</v>
      </c>
      <c r="F97" s="21"/>
      <c r="G97" s="18">
        <v>3</v>
      </c>
    </row>
    <row r="98" spans="1:7" ht="69" customHeight="1">
      <c r="A98" s="22"/>
      <c r="B98" s="21" t="s">
        <v>40</v>
      </c>
      <c r="C98" s="21"/>
      <c r="D98" s="10"/>
      <c r="E98" s="21" t="s">
        <v>53</v>
      </c>
      <c r="F98" s="21"/>
      <c r="G98" s="18"/>
    </row>
    <row r="99" spans="1:7" ht="37.5" customHeight="1">
      <c r="A99" s="10" t="s">
        <v>41</v>
      </c>
      <c r="B99" s="21" t="s">
        <v>42</v>
      </c>
      <c r="C99" s="21"/>
      <c r="D99" s="10"/>
      <c r="E99" s="21" t="s">
        <v>54</v>
      </c>
      <c r="F99" s="21"/>
      <c r="G99" s="18"/>
    </row>
    <row r="100" spans="1:7" ht="60" customHeight="1">
      <c r="A100" s="22" t="s">
        <v>43</v>
      </c>
      <c r="B100" s="21" t="s">
        <v>52</v>
      </c>
      <c r="C100" s="21"/>
      <c r="D100" s="10"/>
      <c r="E100" s="21" t="s">
        <v>55</v>
      </c>
      <c r="F100" s="21"/>
      <c r="G100" s="18"/>
    </row>
    <row r="101" spans="1:7" ht="33" customHeight="1">
      <c r="A101" s="22"/>
      <c r="B101" s="21" t="s">
        <v>44</v>
      </c>
      <c r="C101" s="21"/>
      <c r="D101" s="10"/>
      <c r="E101" s="21" t="s">
        <v>56</v>
      </c>
      <c r="F101" s="21"/>
      <c r="G101" s="18"/>
    </row>
    <row r="102" spans="1:7" ht="42.75" customHeight="1">
      <c r="A102" s="22"/>
      <c r="B102" s="21" t="s">
        <v>48</v>
      </c>
      <c r="C102" s="21"/>
      <c r="D102" s="10">
        <v>3</v>
      </c>
      <c r="E102" s="21" t="s">
        <v>57</v>
      </c>
      <c r="F102" s="21"/>
      <c r="G102" s="18">
        <v>3</v>
      </c>
    </row>
    <row r="103" spans="1:7" ht="36" customHeight="1">
      <c r="A103" s="22"/>
      <c r="B103" s="21" t="s">
        <v>49</v>
      </c>
      <c r="C103" s="21"/>
      <c r="D103" s="10"/>
      <c r="E103" s="21" t="s">
        <v>58</v>
      </c>
      <c r="F103" s="21"/>
      <c r="G103" s="18"/>
    </row>
    <row r="104" spans="1:7" ht="37.5" customHeight="1">
      <c r="A104" s="22"/>
      <c r="B104" s="21" t="s">
        <v>50</v>
      </c>
      <c r="C104" s="21"/>
      <c r="D104" s="10">
        <v>1</v>
      </c>
      <c r="E104" s="21" t="s">
        <v>59</v>
      </c>
      <c r="F104" s="21"/>
      <c r="G104" s="18">
        <v>1</v>
      </c>
    </row>
    <row r="105" spans="1:7">
      <c r="A105" s="22"/>
      <c r="B105" s="21" t="s">
        <v>45</v>
      </c>
      <c r="C105" s="21"/>
      <c r="D105" s="10"/>
      <c r="E105" s="21" t="s">
        <v>60</v>
      </c>
      <c r="F105" s="21"/>
      <c r="G105" s="18"/>
    </row>
    <row r="106" spans="1:7" ht="29.25" customHeight="1">
      <c r="A106" s="22"/>
      <c r="B106" s="21" t="s">
        <v>46</v>
      </c>
      <c r="C106" s="21"/>
      <c r="D106" s="10">
        <v>2</v>
      </c>
      <c r="E106" s="21" t="s">
        <v>55</v>
      </c>
      <c r="F106" s="21"/>
      <c r="G106" s="18">
        <v>2</v>
      </c>
    </row>
    <row r="107" spans="1:7">
      <c r="A107" s="22"/>
      <c r="B107" s="21" t="s">
        <v>47</v>
      </c>
      <c r="C107" s="21"/>
      <c r="D107" s="10">
        <v>1</v>
      </c>
      <c r="E107" s="21"/>
      <c r="F107" s="21"/>
      <c r="G107" s="18">
        <v>1</v>
      </c>
    </row>
    <row r="110" spans="1:7">
      <c r="A110" s="1" t="s">
        <v>137</v>
      </c>
      <c r="F110" s="1" t="s">
        <v>61</v>
      </c>
    </row>
    <row r="112" spans="1:7">
      <c r="A112" s="1" t="s">
        <v>64</v>
      </c>
      <c r="F11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4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2:B22"/>
    <mergeCell ref="C22:D22"/>
    <mergeCell ref="E22:F22"/>
    <mergeCell ref="C23:D23"/>
    <mergeCell ref="E23:F23"/>
    <mergeCell ref="C24:D24"/>
    <mergeCell ref="E24:F24"/>
    <mergeCell ref="A17:D17"/>
    <mergeCell ref="E17:F17"/>
    <mergeCell ref="A18:D18"/>
    <mergeCell ref="E18:F18"/>
    <mergeCell ref="A19:D19"/>
    <mergeCell ref="E19:F19"/>
    <mergeCell ref="F78:G78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2:G72"/>
    <mergeCell ref="F73:G73"/>
    <mergeCell ref="F74:G74"/>
    <mergeCell ref="F75:G75"/>
    <mergeCell ref="F76:G76"/>
    <mergeCell ref="F77:G77"/>
    <mergeCell ref="D78:E78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2:E72"/>
    <mergeCell ref="D73:E73"/>
    <mergeCell ref="D74:E74"/>
    <mergeCell ref="D75:E75"/>
    <mergeCell ref="D76:E76"/>
    <mergeCell ref="D77:E77"/>
    <mergeCell ref="A1:G1"/>
    <mergeCell ref="A2:G2"/>
    <mergeCell ref="A3:G3"/>
    <mergeCell ref="A4:G4"/>
    <mergeCell ref="B48:C48"/>
    <mergeCell ref="D48:E48"/>
    <mergeCell ref="F48:G48"/>
    <mergeCell ref="D70:E70"/>
    <mergeCell ref="D71:E71"/>
    <mergeCell ref="F70:G70"/>
    <mergeCell ref="F71:G71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66:C66"/>
    <mergeCell ref="B58:C58"/>
    <mergeCell ref="D58:E58"/>
    <mergeCell ref="F58:G58"/>
    <mergeCell ref="B59:C59"/>
    <mergeCell ref="B60:C60"/>
    <mergeCell ref="D59:E59"/>
    <mergeCell ref="D60:E60"/>
    <mergeCell ref="F59:G59"/>
    <mergeCell ref="F60:G60"/>
    <mergeCell ref="B61:C61"/>
    <mergeCell ref="B62:C62"/>
    <mergeCell ref="B63:C63"/>
    <mergeCell ref="B64:C64"/>
    <mergeCell ref="B65:C65"/>
    <mergeCell ref="B78:C78"/>
    <mergeCell ref="B67:C67"/>
    <mergeCell ref="B68:C68"/>
    <mergeCell ref="B69:C69"/>
    <mergeCell ref="B70:C70"/>
    <mergeCell ref="B71:C71"/>
    <mergeCell ref="B74:C74"/>
    <mergeCell ref="B72:C72"/>
    <mergeCell ref="B73:C73"/>
    <mergeCell ref="B75:C75"/>
    <mergeCell ref="B76:C76"/>
    <mergeCell ref="B77:C77"/>
    <mergeCell ref="F79:G79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B79:C79"/>
    <mergeCell ref="D79:E79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2016-03-11T11:05:51Z</dcterms:modified>
</cp:coreProperties>
</file>