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G51"/>
  <c r="G49"/>
  <c r="G47"/>
  <c r="G45"/>
  <c r="G43"/>
  <c r="G41"/>
  <c r="D94"/>
  <c r="F63"/>
  <c r="F61"/>
  <c r="D95"/>
  <c r="B51"/>
  <c r="B47"/>
  <c r="B45"/>
  <c r="E53"/>
  <c r="D53"/>
  <c r="B52"/>
  <c r="B50"/>
  <c r="B49"/>
  <c r="B48"/>
  <c r="B46"/>
  <c r="B44"/>
  <c r="B43"/>
  <c r="B42"/>
  <c r="B41"/>
  <c r="F92"/>
  <c r="C6"/>
  <c r="G53" l="1"/>
  <c r="F60"/>
  <c r="F59"/>
  <c r="F62"/>
  <c r="F64" l="1"/>
  <c r="F102" l="1"/>
</calcChain>
</file>

<file path=xl/sharedStrings.xml><?xml version="1.0" encoding="utf-8"?>
<sst xmlns="http://schemas.openxmlformats.org/spreadsheetml/2006/main" count="186" uniqueCount="145">
  <si>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</si>
  <si>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</si>
  <si>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</si>
  <si>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</si>
  <si>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</si>
  <si>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</si>
  <si>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</si>
  <si>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</si>
  <si>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</si>
  <si>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</si>
  <si>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</si>
  <si>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</si>
  <si>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</si>
  <si>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</si>
  <si>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</si>
  <si>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</si>
  <si>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</si>
  <si>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</si>
  <si>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</si>
  <si>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</si>
  <si>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</si>
  <si>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</si>
  <si>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</si>
  <si>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</si>
  <si>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</si>
  <si>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</si>
  <si>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</si>
  <si>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</si>
  <si>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</si>
  <si>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</si>
  <si>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</si>
  <si>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</si>
  <si>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</si>
  <si>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</si>
  <si>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</si>
  <si>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</si>
  <si>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</si>
  <si>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</si>
  <si>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</si>
  <si>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</si>
  <si>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</si>
  <si>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</si>
  <si>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</si>
  <si>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</si>
  <si>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</si>
  <si>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</si>
  <si>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</si>
  <si>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</si>
  <si>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</si>
  <si>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</si>
  <si>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</si>
  <si>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</si>
  <si>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</si>
  <si>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</si>
  <si>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</si>
  <si>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</si>
  <si>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</si>
  <si>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</si>
  <si>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</si>
  <si>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</si>
  <si>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</si>
  <si>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</si>
  <si>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</si>
  <si>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</si>
  <si>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</si>
  <si>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</si>
  <si>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по улице 9 Пятилетки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</si>
  <si>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</si>
  <si>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</si>
  <si>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</si>
  <si>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</si>
  <si>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</si>
  <si>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</si>
  <si>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</si>
  <si>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</si>
  <si>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</si>
  <si>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</si>
  <si>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</si>
  <si>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</si>
  <si>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горячего водоснабжения</t>
  </si>
  <si>
    <t>общедомовый прибор учета холодного водоснабжения</t>
  </si>
  <si>
    <t>Наименование прибора учета</t>
  </si>
  <si>
    <t>Наличие общедомовых приборов учета в МКД:</t>
  </si>
  <si>
    <t>Количество установленных индивидуальных приборов учета в МКД:</t>
  </si>
  <si>
    <t>Наименование коммунальной услуги</t>
  </si>
  <si>
    <t>Электрическая энергия</t>
  </si>
  <si>
    <t>Холодное водоснабжение</t>
  </si>
  <si>
    <t>Горячее водоснабжение</t>
  </si>
  <si>
    <t>По состоянию на начало отчетного периода</t>
  </si>
  <si>
    <t>По состоянию на конец отчетного периода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</si>
  <si>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</si>
  <si>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</si>
  <si>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</si>
  <si>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</si>
  <si>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303 от 20.12.08г.</t>
  </si>
  <si>
    <t xml:space="preserve">до 2008г. </t>
  </si>
  <si>
    <t>25.08.2013г.</t>
  </si>
  <si>
    <t>01.01.2010г.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</si>
  <si>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</si>
  <si>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</si>
  <si>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</si>
  <si>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</si>
  <si>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</si>
  <si>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</si>
  <si>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содер.и тек.ремонт лифтов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</si>
  <si>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</si>
  <si>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</si>
  <si>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Расчистка снега во дворе</t>
  </si>
  <si>
    <t>Январь</t>
  </si>
  <si>
    <t>кв.116 ремонт стояка ГВС</t>
  </si>
  <si>
    <t>Февраль</t>
  </si>
  <si>
    <t>Ремонт щита этажного, замена автоматов</t>
  </si>
  <si>
    <t>Очистка ливневок</t>
  </si>
  <si>
    <t>Очистка корзин ливневой канализации</t>
  </si>
  <si>
    <t>Прочистка засора лежака канализации в подвале</t>
  </si>
  <si>
    <t>Март</t>
  </si>
  <si>
    <t>Прочистка ливневой канализации в подвале</t>
  </si>
  <si>
    <t>Замена части лежака ГВС в подвале</t>
  </si>
  <si>
    <t>Прочистка лежака канализации</t>
  </si>
  <si>
    <t>Наладка стояков ГВС в подвале</t>
  </si>
  <si>
    <t>Апрель</t>
  </si>
  <si>
    <t>Прочистка засора канализации в подвале</t>
  </si>
  <si>
    <t>Закрепление металлических обделок на парапете</t>
  </si>
  <si>
    <t>кв.46 замена стояка канализации</t>
  </si>
  <si>
    <t>Май</t>
  </si>
  <si>
    <t>Прочистка лежака канализации в подвале</t>
  </si>
  <si>
    <t>Вывод трубы из подвала на улицу для полива цветов</t>
  </si>
  <si>
    <t>кв.192 замена врезки ХВ</t>
  </si>
  <si>
    <t>Ремонт освещения на площадке</t>
  </si>
  <si>
    <t>Ремонт стояка ливневой канализации кв.60</t>
  </si>
  <si>
    <t>Июль</t>
  </si>
  <si>
    <t>Прочистка лежака канализации в под. №3</t>
  </si>
  <si>
    <t>Установка спускника на стояке отопления кв.204</t>
  </si>
  <si>
    <t>за период с 01.01.2015 г. по 26.08.2015 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</si>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</sst>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topLeftCell="A121" workbookViewId="0">
      <selection activeCell="A124" sqref="A12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28515625" style="1" customWidth="1"/>
    <col min="8" max="8" width="3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66</v>
      </c>
      <c r="B3" s="36"/>
      <c r="C3" s="36"/>
      <c r="D3" s="36"/>
      <c r="E3" s="36"/>
      <c r="F3" s="36"/>
      <c r="G3" s="36"/>
    </row>
    <row r="4" spans="1:8">
      <c r="A4" s="36" t="s">
        <v>133</v>
      </c>
      <c r="B4" s="36"/>
      <c r="C4" s="36"/>
      <c r="D4" s="36"/>
      <c r="E4" s="36"/>
      <c r="F4" s="36"/>
      <c r="G4" s="36"/>
      <c r="H4" s="11">
        <v>8</v>
      </c>
    </row>
    <row r="5" spans="1:8" ht="11.25" customHeight="1"/>
    <row r="6" spans="1:8">
      <c r="A6" s="1" t="s">
        <v>6</v>
      </c>
      <c r="C6" s="3">
        <f>D7+D8</f>
        <v>10796.2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10796.2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9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205</v>
      </c>
    </row>
    <row r="12" spans="1:8">
      <c r="A12" s="1" t="s">
        <v>73</v>
      </c>
      <c r="E12" s="1">
        <v>1500</v>
      </c>
      <c r="F12" s="1" t="s">
        <v>2</v>
      </c>
    </row>
    <row r="13" spans="1:8">
      <c r="A13" s="1" t="s">
        <v>74</v>
      </c>
      <c r="B13" s="1">
        <v>1678</v>
      </c>
      <c r="C13" s="1" t="s">
        <v>2</v>
      </c>
    </row>
    <row r="14" spans="1:8">
      <c r="A14" s="1" t="s">
        <v>75</v>
      </c>
      <c r="D14" s="1">
        <v>9700</v>
      </c>
      <c r="E14" s="1" t="s">
        <v>2</v>
      </c>
    </row>
    <row r="16" spans="1:8">
      <c r="A16" s="1" t="s">
        <v>82</v>
      </c>
    </row>
    <row r="17" spans="1:6">
      <c r="A17" s="29" t="s">
        <v>81</v>
      </c>
      <c r="B17" s="29"/>
      <c r="C17" s="29"/>
      <c r="D17" s="29"/>
      <c r="E17" s="29" t="s">
        <v>76</v>
      </c>
      <c r="F17" s="29"/>
    </row>
    <row r="18" spans="1:6">
      <c r="A18" s="28" t="s">
        <v>77</v>
      </c>
      <c r="B18" s="28"/>
      <c r="C18" s="28"/>
      <c r="D18" s="28"/>
      <c r="E18" s="29" t="s">
        <v>96</v>
      </c>
      <c r="F18" s="29"/>
    </row>
    <row r="19" spans="1:6">
      <c r="A19" s="28" t="s">
        <v>78</v>
      </c>
      <c r="B19" s="28"/>
      <c r="C19" s="28"/>
      <c r="D19" s="28"/>
      <c r="E19" s="29" t="s">
        <v>95</v>
      </c>
      <c r="F19" s="29"/>
    </row>
    <row r="20" spans="1:6">
      <c r="A20" s="28" t="s">
        <v>80</v>
      </c>
      <c r="B20" s="28"/>
      <c r="C20" s="28"/>
      <c r="D20" s="28"/>
      <c r="E20" s="29" t="s">
        <v>93</v>
      </c>
      <c r="F20" s="29"/>
    </row>
    <row r="21" spans="1:6">
      <c r="A21" s="28" t="s">
        <v>79</v>
      </c>
      <c r="B21" s="28"/>
      <c r="C21" s="28"/>
      <c r="D21" s="28"/>
      <c r="E21" s="29" t="s">
        <v>97</v>
      </c>
      <c r="F21" s="29"/>
    </row>
    <row r="23" spans="1:6">
      <c r="A23" s="1" t="s">
        <v>83</v>
      </c>
    </row>
    <row r="24" spans="1:6" ht="31.5" customHeight="1">
      <c r="A24" s="39" t="s">
        <v>84</v>
      </c>
      <c r="B24" s="39"/>
      <c r="C24" s="39" t="s">
        <v>88</v>
      </c>
      <c r="D24" s="39"/>
      <c r="E24" s="39" t="s">
        <v>89</v>
      </c>
      <c r="F24" s="39"/>
    </row>
    <row r="25" spans="1:6">
      <c r="A25" s="13" t="s">
        <v>85</v>
      </c>
      <c r="B25" s="13"/>
      <c r="C25" s="29">
        <v>200</v>
      </c>
      <c r="D25" s="29"/>
      <c r="E25" s="29">
        <v>201</v>
      </c>
      <c r="F25" s="29"/>
    </row>
    <row r="26" spans="1:6">
      <c r="A26" s="13" t="s">
        <v>86</v>
      </c>
      <c r="B26" s="13"/>
      <c r="C26" s="29">
        <v>244</v>
      </c>
      <c r="D26" s="29"/>
      <c r="E26" s="29">
        <v>247</v>
      </c>
      <c r="F26" s="29"/>
    </row>
    <row r="27" spans="1:6">
      <c r="A27" s="13" t="s">
        <v>87</v>
      </c>
      <c r="B27" s="13"/>
      <c r="C27" s="29">
        <v>238</v>
      </c>
      <c r="D27" s="29"/>
      <c r="E27" s="29">
        <v>247</v>
      </c>
      <c r="F27" s="29"/>
    </row>
    <row r="29" spans="1:6">
      <c r="A29" s="14" t="s">
        <v>90</v>
      </c>
      <c r="C29" s="1" t="s">
        <v>94</v>
      </c>
    </row>
    <row r="31" spans="1:6">
      <c r="A31" s="1" t="s">
        <v>91</v>
      </c>
    </row>
    <row r="32" spans="1:6">
      <c r="B32" s="1" t="s">
        <v>134</v>
      </c>
      <c r="D32" s="1">
        <v>12.65</v>
      </c>
      <c r="E32" s="1" t="s">
        <v>92</v>
      </c>
    </row>
    <row r="33" spans="1:10">
      <c r="B33" s="1" t="s">
        <v>103</v>
      </c>
      <c r="D33" s="1">
        <v>2.95</v>
      </c>
      <c r="E33" s="1" t="s">
        <v>92</v>
      </c>
    </row>
    <row r="34" spans="1:10">
      <c r="B34" s="1" t="s">
        <v>104</v>
      </c>
      <c r="D34" s="1">
        <v>2.89</v>
      </c>
      <c r="E34" s="1" t="s">
        <v>92</v>
      </c>
    </row>
    <row r="35" spans="1:10">
      <c r="B35" s="1" t="s">
        <v>135</v>
      </c>
      <c r="D35" s="1">
        <v>13.7</v>
      </c>
      <c r="E35" s="1" t="s">
        <v>92</v>
      </c>
    </row>
    <row r="36" spans="1:10">
      <c r="B36" s="1" t="s">
        <v>103</v>
      </c>
      <c r="D36" s="1">
        <v>3.04</v>
      </c>
      <c r="E36" s="1" t="s">
        <v>92</v>
      </c>
    </row>
    <row r="37" spans="1:10">
      <c r="B37" s="1" t="s">
        <v>104</v>
      </c>
      <c r="D37" s="1">
        <v>2.98</v>
      </c>
      <c r="E37" s="1" t="s">
        <v>92</v>
      </c>
    </row>
    <row r="39" spans="1:10">
      <c r="A39" s="1" t="s">
        <v>1</v>
      </c>
    </row>
    <row r="40" spans="1:10" ht="113.25" customHeight="1">
      <c r="A40" s="16" t="s">
        <v>3</v>
      </c>
      <c r="B40" s="19" t="s">
        <v>136</v>
      </c>
      <c r="C40" s="19" t="s">
        <v>137</v>
      </c>
      <c r="D40" s="16" t="s">
        <v>98</v>
      </c>
      <c r="E40" s="17" t="s">
        <v>4</v>
      </c>
      <c r="F40" s="20" t="s">
        <v>140</v>
      </c>
      <c r="G40" s="20" t="s">
        <v>141</v>
      </c>
      <c r="H40" s="2"/>
      <c r="I40" s="2"/>
      <c r="J40" s="2"/>
    </row>
    <row r="41" spans="1:10">
      <c r="A41" s="23" t="s">
        <v>34</v>
      </c>
      <c r="B41" s="5">
        <f>D41/C41</f>
        <v>153224.50488599349</v>
      </c>
      <c r="C41" s="6">
        <v>3.07</v>
      </c>
      <c r="D41" s="6">
        <v>470399.23</v>
      </c>
      <c r="E41" s="6">
        <v>-5246.63</v>
      </c>
      <c r="F41" s="48">
        <v>535856.1</v>
      </c>
      <c r="G41" s="49">
        <f>D41+D42+E41+E42-F41</f>
        <v>5017.2399999999907</v>
      </c>
    </row>
    <row r="42" spans="1:10">
      <c r="A42" s="24"/>
      <c r="B42" s="5">
        <f>D42/C42</f>
        <v>23004.205970149251</v>
      </c>
      <c r="C42" s="6">
        <v>3.35</v>
      </c>
      <c r="D42" s="6">
        <v>77064.09</v>
      </c>
      <c r="E42" s="6">
        <v>-1343.35</v>
      </c>
      <c r="F42" s="48"/>
      <c r="G42" s="50"/>
    </row>
    <row r="43" spans="1:10">
      <c r="A43" s="23" t="s">
        <v>35</v>
      </c>
      <c r="B43" s="5">
        <f t="shared" ref="B43:B52" si="0">D43/C43</f>
        <v>765.45792082345633</v>
      </c>
      <c r="C43" s="6">
        <v>1577.74</v>
      </c>
      <c r="D43" s="6">
        <v>1207693.58</v>
      </c>
      <c r="E43" s="6">
        <v>-18694.439999999999</v>
      </c>
      <c r="F43" s="48">
        <v>1156541.6599999999</v>
      </c>
      <c r="G43" s="49">
        <f t="shared" ref="G43" si="1">D43+D44+E43+E44-F43</f>
        <v>32457.480000000214</v>
      </c>
    </row>
    <row r="44" spans="1:10">
      <c r="A44" s="24"/>
      <c r="B44" s="5">
        <f t="shared" si="0"/>
        <v>0</v>
      </c>
      <c r="C44" s="6">
        <v>1756.03</v>
      </c>
      <c r="D44" s="6"/>
      <c r="E44" s="6"/>
      <c r="F44" s="48"/>
      <c r="G44" s="50"/>
    </row>
    <row r="45" spans="1:10" ht="16.5" customHeight="1">
      <c r="A45" s="23" t="s">
        <v>99</v>
      </c>
      <c r="B45" s="5">
        <f>(D45-E45)/C45</f>
        <v>5889.2230547550425</v>
      </c>
      <c r="C45" s="6">
        <v>17.350000000000001</v>
      </c>
      <c r="D45" s="6">
        <v>99633.35</v>
      </c>
      <c r="E45" s="6">
        <v>-2544.67</v>
      </c>
      <c r="F45" s="48">
        <v>114004.98</v>
      </c>
      <c r="G45" s="49">
        <f t="shared" ref="G45" si="2">D45+D46+E45+E46-F45</f>
        <v>1920.6200000000099</v>
      </c>
    </row>
    <row r="46" spans="1:10">
      <c r="A46" s="24"/>
      <c r="B46" s="5">
        <f t="shared" si="0"/>
        <v>995.46756616502341</v>
      </c>
      <c r="C46" s="6">
        <v>19.27</v>
      </c>
      <c r="D46" s="6">
        <v>19182.66</v>
      </c>
      <c r="E46" s="6">
        <v>-345.74</v>
      </c>
      <c r="F46" s="48"/>
      <c r="G46" s="50"/>
    </row>
    <row r="47" spans="1:10" ht="16.5" customHeight="1">
      <c r="A47" s="25" t="s">
        <v>100</v>
      </c>
      <c r="B47" s="5">
        <f>(D47-E47)/C47</f>
        <v>3512.8720461095095</v>
      </c>
      <c r="C47" s="6">
        <v>17.350000000000001</v>
      </c>
      <c r="D47" s="6">
        <v>60724.02</v>
      </c>
      <c r="E47" s="6">
        <v>-224.31</v>
      </c>
      <c r="F47" s="48">
        <v>67813.289999999994</v>
      </c>
      <c r="G47" s="49">
        <f t="shared" ref="G47" si="3">D47+D48+E47+E48-F47</f>
        <v>5551.7600000000093</v>
      </c>
    </row>
    <row r="48" spans="1:10">
      <c r="A48" s="26"/>
      <c r="B48" s="5">
        <f t="shared" si="0"/>
        <v>691.03580695381424</v>
      </c>
      <c r="C48" s="6">
        <v>19.27</v>
      </c>
      <c r="D48" s="6">
        <v>13316.26</v>
      </c>
      <c r="E48" s="6">
        <v>-450.92</v>
      </c>
      <c r="F48" s="48"/>
      <c r="G48" s="50"/>
    </row>
    <row r="49" spans="1:7" ht="15.75" customHeight="1">
      <c r="A49" s="25" t="s">
        <v>101</v>
      </c>
      <c r="B49" s="5">
        <f t="shared" si="0"/>
        <v>301.47290428080669</v>
      </c>
      <c r="C49" s="6">
        <v>1577.74</v>
      </c>
      <c r="D49" s="6">
        <v>475645.86</v>
      </c>
      <c r="E49" s="6">
        <v>-11656.53</v>
      </c>
      <c r="F49" s="48">
        <v>540943.01</v>
      </c>
      <c r="G49" s="49">
        <f t="shared" ref="G49:G52" si="4">D49+D50+E49+E50-F49</f>
        <v>24065.059999999939</v>
      </c>
    </row>
    <row r="50" spans="1:7">
      <c r="A50" s="26"/>
      <c r="B50" s="5">
        <f t="shared" si="0"/>
        <v>59.543026030306997</v>
      </c>
      <c r="C50" s="6">
        <v>1756.03</v>
      </c>
      <c r="D50" s="6">
        <v>104559.34</v>
      </c>
      <c r="E50" s="6">
        <v>-3540.6</v>
      </c>
      <c r="F50" s="48"/>
      <c r="G50" s="50"/>
    </row>
    <row r="51" spans="1:7" ht="16.5" customHeight="1">
      <c r="A51" s="23" t="s">
        <v>102</v>
      </c>
      <c r="B51" s="5">
        <f>(D51-E51)/C51</f>
        <v>9247.0513493253384</v>
      </c>
      <c r="C51" s="6">
        <v>26.68</v>
      </c>
      <c r="D51" s="6">
        <v>240487.13</v>
      </c>
      <c r="E51" s="6">
        <v>-6224.2</v>
      </c>
      <c r="F51" s="48">
        <v>274165.44</v>
      </c>
      <c r="G51" s="49">
        <f t="shared" ref="G51:G52" si="5">D51+D52+E51+E52-F51</f>
        <v>5136.2699999999604</v>
      </c>
    </row>
    <row r="52" spans="1:7">
      <c r="A52" s="24"/>
      <c r="B52" s="5">
        <f t="shared" si="0"/>
        <v>1630.5723359209596</v>
      </c>
      <c r="C52" s="6">
        <v>28.34</v>
      </c>
      <c r="D52" s="6">
        <v>46210.42</v>
      </c>
      <c r="E52" s="6">
        <v>-1171.6400000000001</v>
      </c>
      <c r="F52" s="48"/>
      <c r="G52" s="50"/>
    </row>
    <row r="53" spans="1:7">
      <c r="A53" s="4" t="s">
        <v>63</v>
      </c>
      <c r="B53" s="5"/>
      <c r="C53" s="6"/>
      <c r="D53" s="6">
        <f>SUM(D41:D52)</f>
        <v>2814915.9399999995</v>
      </c>
      <c r="E53" s="6">
        <f>SUM(E41:E52)</f>
        <v>-51443.029999999992</v>
      </c>
      <c r="F53" s="6">
        <f>SUM(F41:F52)</f>
        <v>2689324.48</v>
      </c>
      <c r="G53" s="6">
        <f>SUM(G41:G52)</f>
        <v>74148.430000000124</v>
      </c>
    </row>
    <row r="54" spans="1:7" ht="6" customHeight="1"/>
    <row r="56" spans="1:7">
      <c r="A56" s="1" t="s">
        <v>7</v>
      </c>
    </row>
    <row r="58" spans="1:7" ht="64.5" customHeight="1">
      <c r="A58" s="15" t="s">
        <v>8</v>
      </c>
      <c r="B58" s="31" t="s">
        <v>9</v>
      </c>
      <c r="C58" s="32"/>
      <c r="D58" s="31" t="s">
        <v>10</v>
      </c>
      <c r="E58" s="32"/>
      <c r="F58" s="31" t="s">
        <v>11</v>
      </c>
      <c r="G58" s="32"/>
    </row>
    <row r="59" spans="1:7" ht="32.25" customHeight="1">
      <c r="A59" s="15">
        <v>1</v>
      </c>
      <c r="B59" s="30" t="s">
        <v>105</v>
      </c>
      <c r="C59" s="30"/>
      <c r="D59" s="31" t="s">
        <v>12</v>
      </c>
      <c r="E59" s="32"/>
      <c r="F59" s="33">
        <f>0.55*H4*C6</f>
        <v>47503.280000000006</v>
      </c>
      <c r="G59" s="34"/>
    </row>
    <row r="60" spans="1:7" ht="31.5" customHeight="1">
      <c r="A60" s="15">
        <v>2</v>
      </c>
      <c r="B60" s="37" t="s">
        <v>13</v>
      </c>
      <c r="C60" s="38"/>
      <c r="D60" s="31" t="s">
        <v>12</v>
      </c>
      <c r="E60" s="32"/>
      <c r="F60" s="33">
        <f>1.75*H4*C6</f>
        <v>151146.80000000002</v>
      </c>
      <c r="G60" s="34"/>
    </row>
    <row r="61" spans="1:7">
      <c r="A61" s="12">
        <v>3</v>
      </c>
      <c r="B61" s="30" t="s">
        <v>14</v>
      </c>
      <c r="C61" s="30"/>
      <c r="D61" s="35" t="s">
        <v>15</v>
      </c>
      <c r="E61" s="35"/>
      <c r="F61" s="33">
        <f>0.17*H4*C6</f>
        <v>14682.832000000002</v>
      </c>
      <c r="G61" s="34"/>
    </row>
    <row r="62" spans="1:7" ht="60" customHeight="1">
      <c r="A62" s="12">
        <v>4</v>
      </c>
      <c r="B62" s="30" t="s">
        <v>16</v>
      </c>
      <c r="C62" s="30"/>
      <c r="D62" s="31" t="s">
        <v>106</v>
      </c>
      <c r="E62" s="32"/>
      <c r="F62" s="33">
        <f>0.84*H4*C6</f>
        <v>72550.464000000007</v>
      </c>
      <c r="G62" s="34"/>
    </row>
    <row r="63" spans="1:7" ht="46.5" customHeight="1">
      <c r="A63" s="12">
        <v>5</v>
      </c>
      <c r="B63" s="30" t="s">
        <v>17</v>
      </c>
      <c r="C63" s="30"/>
      <c r="D63" s="35" t="s">
        <v>18</v>
      </c>
      <c r="E63" s="35"/>
      <c r="F63" s="33">
        <f>1.37*H4*C6</f>
        <v>118326.35200000001</v>
      </c>
      <c r="G63" s="34"/>
    </row>
    <row r="64" spans="1:7" ht="31.5" customHeight="1">
      <c r="A64" s="9"/>
      <c r="B64" s="30" t="s">
        <v>19</v>
      </c>
      <c r="C64" s="30"/>
      <c r="D64" s="35"/>
      <c r="E64" s="35"/>
      <c r="F64" s="33">
        <f>SUM(F59:G63)</f>
        <v>404209.72800000006</v>
      </c>
      <c r="G64" s="34"/>
    </row>
    <row r="66" spans="1:7">
      <c r="A66" s="1" t="s">
        <v>20</v>
      </c>
    </row>
    <row r="68" spans="1:7" ht="44.25" customHeight="1">
      <c r="A68" s="9" t="s">
        <v>8</v>
      </c>
      <c r="B68" s="35" t="s">
        <v>21</v>
      </c>
      <c r="C68" s="35"/>
      <c r="D68" s="31" t="s">
        <v>22</v>
      </c>
      <c r="E68" s="32"/>
      <c r="F68" s="31" t="s">
        <v>23</v>
      </c>
      <c r="G68" s="32"/>
    </row>
    <row r="69" spans="1:7">
      <c r="A69" s="9">
        <v>1</v>
      </c>
      <c r="B69" s="40" t="s">
        <v>107</v>
      </c>
      <c r="C69" s="40"/>
      <c r="D69" s="27" t="s">
        <v>108</v>
      </c>
      <c r="E69" s="27"/>
      <c r="F69" s="21">
        <v>1081.6400000000001</v>
      </c>
      <c r="G69" s="22"/>
    </row>
    <row r="70" spans="1:7">
      <c r="A70" s="9">
        <v>2</v>
      </c>
      <c r="B70" s="40" t="s">
        <v>109</v>
      </c>
      <c r="C70" s="40"/>
      <c r="D70" s="27" t="s">
        <v>110</v>
      </c>
      <c r="E70" s="27"/>
      <c r="F70" s="21">
        <v>3235.81</v>
      </c>
      <c r="G70" s="22"/>
    </row>
    <row r="71" spans="1:7" ht="33" customHeight="1">
      <c r="A71" s="18">
        <v>3</v>
      </c>
      <c r="B71" s="40" t="s">
        <v>111</v>
      </c>
      <c r="C71" s="40"/>
      <c r="D71" s="27" t="s">
        <v>110</v>
      </c>
      <c r="E71" s="27"/>
      <c r="F71" s="21">
        <v>1021.56</v>
      </c>
      <c r="G71" s="22"/>
    </row>
    <row r="72" spans="1:7">
      <c r="A72" s="18">
        <v>4</v>
      </c>
      <c r="B72" s="40" t="s">
        <v>112</v>
      </c>
      <c r="C72" s="40"/>
      <c r="D72" s="27" t="s">
        <v>110</v>
      </c>
      <c r="E72" s="27"/>
      <c r="F72" s="21">
        <v>289.63</v>
      </c>
      <c r="G72" s="22"/>
    </row>
    <row r="73" spans="1:7">
      <c r="A73" s="18">
        <v>5</v>
      </c>
      <c r="B73" s="40" t="s">
        <v>112</v>
      </c>
      <c r="C73" s="40"/>
      <c r="D73" s="27" t="s">
        <v>110</v>
      </c>
      <c r="E73" s="27"/>
      <c r="F73" s="21">
        <v>563.73</v>
      </c>
      <c r="G73" s="22"/>
    </row>
    <row r="74" spans="1:7" ht="32.25" customHeight="1">
      <c r="A74" s="18">
        <v>6</v>
      </c>
      <c r="B74" s="40" t="s">
        <v>113</v>
      </c>
      <c r="C74" s="40"/>
      <c r="D74" s="27" t="s">
        <v>110</v>
      </c>
      <c r="E74" s="27"/>
      <c r="F74" s="21">
        <v>297.39999999999998</v>
      </c>
      <c r="G74" s="22"/>
    </row>
    <row r="75" spans="1:7" ht="31.5" customHeight="1">
      <c r="A75" s="18">
        <v>7</v>
      </c>
      <c r="B75" s="40" t="s">
        <v>114</v>
      </c>
      <c r="C75" s="40"/>
      <c r="D75" s="27" t="s">
        <v>115</v>
      </c>
      <c r="E75" s="27"/>
      <c r="F75" s="21">
        <v>4749</v>
      </c>
      <c r="G75" s="22"/>
    </row>
    <row r="76" spans="1:7" ht="32.25" customHeight="1">
      <c r="A76" s="18">
        <v>8</v>
      </c>
      <c r="B76" s="40" t="s">
        <v>116</v>
      </c>
      <c r="C76" s="40"/>
      <c r="D76" s="27" t="s">
        <v>115</v>
      </c>
      <c r="E76" s="27"/>
      <c r="F76" s="21">
        <v>4749</v>
      </c>
      <c r="G76" s="22"/>
    </row>
    <row r="77" spans="1:7" ht="33" customHeight="1">
      <c r="A77" s="18">
        <v>9</v>
      </c>
      <c r="B77" s="40" t="s">
        <v>117</v>
      </c>
      <c r="C77" s="40"/>
      <c r="D77" s="27" t="s">
        <v>115</v>
      </c>
      <c r="E77" s="27"/>
      <c r="F77" s="21">
        <v>6293.51</v>
      </c>
      <c r="G77" s="22"/>
    </row>
    <row r="78" spans="1:7" ht="33" customHeight="1">
      <c r="A78" s="18">
        <v>10</v>
      </c>
      <c r="B78" s="40" t="s">
        <v>118</v>
      </c>
      <c r="C78" s="40"/>
      <c r="D78" s="27" t="s">
        <v>115</v>
      </c>
      <c r="E78" s="27"/>
      <c r="F78" s="21">
        <v>691.13</v>
      </c>
      <c r="G78" s="22"/>
    </row>
    <row r="79" spans="1:7" ht="32.25" customHeight="1">
      <c r="A79" s="18">
        <v>11</v>
      </c>
      <c r="B79" s="40" t="s">
        <v>119</v>
      </c>
      <c r="C79" s="40"/>
      <c r="D79" s="27" t="s">
        <v>120</v>
      </c>
      <c r="E79" s="27"/>
      <c r="F79" s="21">
        <v>1321.74</v>
      </c>
      <c r="G79" s="22"/>
    </row>
    <row r="80" spans="1:7" ht="34.5" customHeight="1">
      <c r="A80" s="18">
        <v>12</v>
      </c>
      <c r="B80" s="40" t="s">
        <v>121</v>
      </c>
      <c r="C80" s="40"/>
      <c r="D80" s="27" t="s">
        <v>120</v>
      </c>
      <c r="E80" s="27"/>
      <c r="F80" s="21">
        <v>3224.1</v>
      </c>
      <c r="G80" s="22"/>
    </row>
    <row r="81" spans="1:7" ht="57.75" customHeight="1">
      <c r="A81" s="18">
        <v>13</v>
      </c>
      <c r="B81" s="40" t="s">
        <v>122</v>
      </c>
      <c r="C81" s="40"/>
      <c r="D81" s="27" t="s">
        <v>120</v>
      </c>
      <c r="E81" s="27"/>
      <c r="F81" s="21">
        <v>796.31</v>
      </c>
      <c r="G81" s="22"/>
    </row>
    <row r="82" spans="1:7" ht="30" customHeight="1">
      <c r="A82" s="18">
        <v>14</v>
      </c>
      <c r="B82" s="40" t="s">
        <v>123</v>
      </c>
      <c r="C82" s="40"/>
      <c r="D82" s="27" t="s">
        <v>124</v>
      </c>
      <c r="E82" s="27"/>
      <c r="F82" s="21">
        <v>4546.1499999999996</v>
      </c>
      <c r="G82" s="22"/>
    </row>
    <row r="83" spans="1:7" ht="33" customHeight="1">
      <c r="A83" s="18">
        <v>15</v>
      </c>
      <c r="B83" s="40" t="s">
        <v>125</v>
      </c>
      <c r="C83" s="40"/>
      <c r="D83" s="27" t="s">
        <v>124</v>
      </c>
      <c r="E83" s="27"/>
      <c r="F83" s="21">
        <v>803.91</v>
      </c>
      <c r="G83" s="22"/>
    </row>
    <row r="84" spans="1:7" ht="46.5" customHeight="1">
      <c r="A84" s="18">
        <v>16</v>
      </c>
      <c r="B84" s="40" t="s">
        <v>126</v>
      </c>
      <c r="C84" s="40"/>
      <c r="D84" s="27" t="s">
        <v>124</v>
      </c>
      <c r="E84" s="27"/>
      <c r="F84" s="21">
        <v>3764.19</v>
      </c>
      <c r="G84" s="22"/>
    </row>
    <row r="85" spans="1:7">
      <c r="A85" s="18">
        <v>17</v>
      </c>
      <c r="B85" s="40" t="s">
        <v>127</v>
      </c>
      <c r="C85" s="40"/>
      <c r="D85" s="27" t="s">
        <v>124</v>
      </c>
      <c r="E85" s="27"/>
      <c r="F85" s="21">
        <v>3484.43</v>
      </c>
      <c r="G85" s="22"/>
    </row>
    <row r="86" spans="1:7" ht="37.5" customHeight="1">
      <c r="A86" s="18">
        <v>18</v>
      </c>
      <c r="B86" s="40" t="s">
        <v>111</v>
      </c>
      <c r="C86" s="40"/>
      <c r="D86" s="27" t="s">
        <v>124</v>
      </c>
      <c r="E86" s="27"/>
      <c r="F86" s="21">
        <v>1077.51</v>
      </c>
      <c r="G86" s="22"/>
    </row>
    <row r="87" spans="1:7" ht="30.75" customHeight="1">
      <c r="A87" s="18">
        <v>19</v>
      </c>
      <c r="B87" s="40" t="s">
        <v>111</v>
      </c>
      <c r="C87" s="40"/>
      <c r="D87" s="27" t="s">
        <v>124</v>
      </c>
      <c r="E87" s="27"/>
      <c r="F87" s="21">
        <v>1228.68</v>
      </c>
      <c r="G87" s="22"/>
    </row>
    <row r="88" spans="1:7" ht="30.75" customHeight="1">
      <c r="A88" s="18">
        <v>20</v>
      </c>
      <c r="B88" s="40" t="s">
        <v>128</v>
      </c>
      <c r="C88" s="40"/>
      <c r="D88" s="27" t="s">
        <v>124</v>
      </c>
      <c r="E88" s="27"/>
      <c r="F88" s="21">
        <v>983.57</v>
      </c>
      <c r="G88" s="22"/>
    </row>
    <row r="89" spans="1:7" ht="38.25" customHeight="1">
      <c r="A89" s="18">
        <v>21</v>
      </c>
      <c r="B89" s="40" t="s">
        <v>129</v>
      </c>
      <c r="C89" s="40"/>
      <c r="D89" s="27" t="s">
        <v>130</v>
      </c>
      <c r="E89" s="27"/>
      <c r="F89" s="21">
        <v>1655.61</v>
      </c>
      <c r="G89" s="22"/>
    </row>
    <row r="90" spans="1:7" ht="32.25" customHeight="1">
      <c r="A90" s="18">
        <v>22</v>
      </c>
      <c r="B90" s="40" t="s">
        <v>131</v>
      </c>
      <c r="C90" s="40"/>
      <c r="D90" s="27" t="s">
        <v>130</v>
      </c>
      <c r="E90" s="27"/>
      <c r="F90" s="21">
        <v>2526.65</v>
      </c>
      <c r="G90" s="22"/>
    </row>
    <row r="91" spans="1:7" ht="35.25" customHeight="1">
      <c r="A91" s="18">
        <v>23</v>
      </c>
      <c r="B91" s="40" t="s">
        <v>132</v>
      </c>
      <c r="C91" s="40"/>
      <c r="D91" s="27" t="s">
        <v>130</v>
      </c>
      <c r="E91" s="27"/>
      <c r="F91" s="21">
        <v>2235.64</v>
      </c>
      <c r="G91" s="22"/>
    </row>
    <row r="92" spans="1:7" ht="31.5" customHeight="1">
      <c r="A92" s="9"/>
      <c r="B92" s="37" t="s">
        <v>65</v>
      </c>
      <c r="C92" s="38"/>
      <c r="D92" s="31"/>
      <c r="E92" s="32"/>
      <c r="F92" s="33">
        <f>SUM(F69:G91)</f>
        <v>50620.900000000009</v>
      </c>
      <c r="G92" s="34"/>
    </row>
    <row r="94" spans="1:7">
      <c r="A94" s="1" t="s">
        <v>24</v>
      </c>
      <c r="D94" s="7">
        <f>3.94*H4*C6</f>
        <v>340296.22400000005</v>
      </c>
      <c r="E94" s="1" t="s">
        <v>25</v>
      </c>
    </row>
    <row r="95" spans="1:7">
      <c r="A95" s="1" t="s">
        <v>26</v>
      </c>
      <c r="D95" s="7">
        <f>951981.49*5.3%+(H4-7)*D7*1.25</f>
        <v>63950.268969999997</v>
      </c>
      <c r="E95" s="1" t="s">
        <v>25</v>
      </c>
    </row>
    <row r="97" spans="1:7">
      <c r="A97" s="1" t="s">
        <v>38</v>
      </c>
    </row>
    <row r="98" spans="1:7">
      <c r="A98" s="1" t="s">
        <v>138</v>
      </c>
    </row>
    <row r="99" spans="1:7">
      <c r="B99" s="1" t="s">
        <v>37</v>
      </c>
      <c r="F99" s="7">
        <v>951981.49</v>
      </c>
      <c r="G99" s="1" t="s">
        <v>25</v>
      </c>
    </row>
    <row r="100" spans="1:7">
      <c r="F100" s="7"/>
    </row>
    <row r="101" spans="1:7">
      <c r="A101" s="1" t="s">
        <v>139</v>
      </c>
    </row>
    <row r="102" spans="1:7">
      <c r="B102" s="1" t="s">
        <v>36</v>
      </c>
      <c r="F102" s="7">
        <f>F64+F92+D94</f>
        <v>795126.85200000019</v>
      </c>
      <c r="G102" s="1" t="s">
        <v>25</v>
      </c>
    </row>
    <row r="103" spans="1:7">
      <c r="F103" s="7"/>
    </row>
    <row r="104" spans="1:7">
      <c r="A104" s="1" t="s">
        <v>142</v>
      </c>
      <c r="F104" s="7"/>
    </row>
    <row r="105" spans="1:7">
      <c r="B105" s="1" t="s">
        <v>143</v>
      </c>
      <c r="F105" s="7">
        <v>173190.67</v>
      </c>
      <c r="G105" s="1" t="s">
        <v>25</v>
      </c>
    </row>
    <row r="106" spans="1:7" ht="40.5" customHeight="1"/>
    <row r="107" spans="1:7">
      <c r="A107" s="1" t="s">
        <v>27</v>
      </c>
    </row>
    <row r="109" spans="1:7" ht="76.5" customHeight="1">
      <c r="A109" s="8" t="s">
        <v>28</v>
      </c>
      <c r="B109" s="41" t="s">
        <v>29</v>
      </c>
      <c r="C109" s="41"/>
      <c r="D109" s="8" t="s">
        <v>30</v>
      </c>
      <c r="E109" s="42" t="s">
        <v>31</v>
      </c>
      <c r="F109" s="43"/>
      <c r="G109" s="8" t="s">
        <v>32</v>
      </c>
    </row>
    <row r="110" spans="1:7" ht="30" customHeight="1">
      <c r="A110" s="44" t="s">
        <v>33</v>
      </c>
      <c r="B110" s="45" t="s">
        <v>51</v>
      </c>
      <c r="C110" s="45"/>
      <c r="D110" s="10">
        <v>10</v>
      </c>
      <c r="E110" s="46" t="s">
        <v>53</v>
      </c>
      <c r="F110" s="47"/>
      <c r="G110" s="10">
        <v>10</v>
      </c>
    </row>
    <row r="111" spans="1:7" ht="32.25" customHeight="1">
      <c r="A111" s="44"/>
      <c r="B111" s="45" t="s">
        <v>39</v>
      </c>
      <c r="C111" s="45"/>
      <c r="D111" s="10">
        <v>10</v>
      </c>
      <c r="E111" s="46" t="s">
        <v>53</v>
      </c>
      <c r="F111" s="47"/>
      <c r="G111" s="10">
        <v>10</v>
      </c>
    </row>
    <row r="112" spans="1:7" ht="28.5" customHeight="1">
      <c r="A112" s="44"/>
      <c r="B112" s="45" t="s">
        <v>40</v>
      </c>
      <c r="C112" s="45"/>
      <c r="D112" s="10"/>
      <c r="E112" s="46" t="s">
        <v>53</v>
      </c>
      <c r="F112" s="47"/>
      <c r="G112" s="10"/>
    </row>
    <row r="113" spans="1:7" ht="33.75" customHeight="1">
      <c r="A113" s="10" t="s">
        <v>41</v>
      </c>
      <c r="B113" s="45" t="s">
        <v>42</v>
      </c>
      <c r="C113" s="45"/>
      <c r="D113" s="10"/>
      <c r="E113" s="46" t="s">
        <v>54</v>
      </c>
      <c r="F113" s="47"/>
      <c r="G113" s="10"/>
    </row>
    <row r="114" spans="1:7" ht="43.5" customHeight="1">
      <c r="A114" s="44" t="s">
        <v>43</v>
      </c>
      <c r="B114" s="45" t="s">
        <v>52</v>
      </c>
      <c r="C114" s="45"/>
      <c r="D114" s="10">
        <v>6</v>
      </c>
      <c r="E114" s="46" t="s">
        <v>55</v>
      </c>
      <c r="F114" s="47"/>
      <c r="G114" s="10">
        <v>6</v>
      </c>
    </row>
    <row r="115" spans="1:7" ht="69" customHeight="1">
      <c r="A115" s="44"/>
      <c r="B115" s="45" t="s">
        <v>44</v>
      </c>
      <c r="C115" s="45"/>
      <c r="D115" s="10"/>
      <c r="E115" s="46" t="s">
        <v>56</v>
      </c>
      <c r="F115" s="47"/>
      <c r="G115" s="10"/>
    </row>
    <row r="116" spans="1:7" ht="37.5" customHeight="1">
      <c r="A116" s="44"/>
      <c r="B116" s="45" t="s">
        <v>48</v>
      </c>
      <c r="C116" s="45"/>
      <c r="D116" s="10">
        <v>5</v>
      </c>
      <c r="E116" s="46" t="s">
        <v>57</v>
      </c>
      <c r="F116" s="47"/>
      <c r="G116" s="10">
        <v>5</v>
      </c>
    </row>
    <row r="117" spans="1:7" ht="60" customHeight="1">
      <c r="A117" s="44"/>
      <c r="B117" s="45" t="s">
        <v>49</v>
      </c>
      <c r="C117" s="45"/>
      <c r="D117" s="10"/>
      <c r="E117" s="46" t="s">
        <v>58</v>
      </c>
      <c r="F117" s="47"/>
      <c r="G117" s="10"/>
    </row>
    <row r="118" spans="1:7" ht="33" customHeight="1">
      <c r="A118" s="44"/>
      <c r="B118" s="45" t="s">
        <v>50</v>
      </c>
      <c r="C118" s="45"/>
      <c r="D118" s="10"/>
      <c r="E118" s="46" t="s">
        <v>59</v>
      </c>
      <c r="F118" s="47"/>
      <c r="G118" s="10"/>
    </row>
    <row r="119" spans="1:7" ht="42.75" customHeight="1">
      <c r="A119" s="44"/>
      <c r="B119" s="45" t="s">
        <v>45</v>
      </c>
      <c r="C119" s="45"/>
      <c r="D119" s="10">
        <v>1</v>
      </c>
      <c r="E119" s="46" t="s">
        <v>60</v>
      </c>
      <c r="F119" s="47"/>
      <c r="G119" s="10">
        <v>1</v>
      </c>
    </row>
    <row r="120" spans="1:7" ht="36" customHeight="1">
      <c r="A120" s="44"/>
      <c r="B120" s="45" t="s">
        <v>46</v>
      </c>
      <c r="C120" s="45"/>
      <c r="D120" s="10">
        <v>9</v>
      </c>
      <c r="E120" s="46" t="s">
        <v>55</v>
      </c>
      <c r="F120" s="47"/>
      <c r="G120" s="10">
        <v>9</v>
      </c>
    </row>
    <row r="121" spans="1:7">
      <c r="A121" s="44"/>
      <c r="B121" s="45" t="s">
        <v>47</v>
      </c>
      <c r="C121" s="45"/>
      <c r="D121" s="10">
        <v>8</v>
      </c>
      <c r="E121" s="46"/>
      <c r="F121" s="47"/>
      <c r="G121" s="10">
        <v>8</v>
      </c>
    </row>
    <row r="124" spans="1:7">
      <c r="A124" s="1" t="s">
        <v>144</v>
      </c>
      <c r="F124" s="1" t="s">
        <v>61</v>
      </c>
    </row>
    <row r="126" spans="1:7">
      <c r="A126" s="1" t="s">
        <v>64</v>
      </c>
      <c r="F12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5">
    <mergeCell ref="E24:F24"/>
    <mergeCell ref="C25:D25"/>
    <mergeCell ref="E25:F25"/>
    <mergeCell ref="C26:D26"/>
    <mergeCell ref="E26:F26"/>
    <mergeCell ref="B113:C113"/>
    <mergeCell ref="E113:F113"/>
    <mergeCell ref="A114:A121"/>
    <mergeCell ref="B114:C114"/>
    <mergeCell ref="E114:F114"/>
    <mergeCell ref="B115:C115"/>
    <mergeCell ref="E115:F115"/>
    <mergeCell ref="B116:C116"/>
    <mergeCell ref="E116:F116"/>
    <mergeCell ref="B120:C120"/>
    <mergeCell ref="E120:F120"/>
    <mergeCell ref="B121:C121"/>
    <mergeCell ref="E121:F121"/>
    <mergeCell ref="B117:C117"/>
    <mergeCell ref="E117:F117"/>
    <mergeCell ref="B118:C118"/>
    <mergeCell ref="E118:F118"/>
    <mergeCell ref="B119:C119"/>
    <mergeCell ref="E119:F119"/>
    <mergeCell ref="F92:G92"/>
    <mergeCell ref="B109:C109"/>
    <mergeCell ref="E109:F109"/>
    <mergeCell ref="A110:A112"/>
    <mergeCell ref="B110:C110"/>
    <mergeCell ref="E110:F110"/>
    <mergeCell ref="B111:C111"/>
    <mergeCell ref="E111:F111"/>
    <mergeCell ref="B112:C112"/>
    <mergeCell ref="E112:F112"/>
    <mergeCell ref="B92:C92"/>
    <mergeCell ref="D92:E92"/>
    <mergeCell ref="B86:C86"/>
    <mergeCell ref="B87:C87"/>
    <mergeCell ref="B88:C88"/>
    <mergeCell ref="B89:C89"/>
    <mergeCell ref="B90:C90"/>
    <mergeCell ref="B91:C91"/>
    <mergeCell ref="B81:C81"/>
    <mergeCell ref="B82:C82"/>
    <mergeCell ref="B84:C84"/>
    <mergeCell ref="B85:C85"/>
    <mergeCell ref="B75:C75"/>
    <mergeCell ref="B76:C76"/>
    <mergeCell ref="B77:C77"/>
    <mergeCell ref="B78:C78"/>
    <mergeCell ref="B79:C79"/>
    <mergeCell ref="B80:C80"/>
    <mergeCell ref="B83:C83"/>
    <mergeCell ref="B71:C71"/>
    <mergeCell ref="B72:C72"/>
    <mergeCell ref="B73:C73"/>
    <mergeCell ref="B74:C74"/>
    <mergeCell ref="F68:G68"/>
    <mergeCell ref="B69:C69"/>
    <mergeCell ref="B70:C70"/>
    <mergeCell ref="B64:C64"/>
    <mergeCell ref="D64:E64"/>
    <mergeCell ref="F64:G64"/>
    <mergeCell ref="D69:E69"/>
    <mergeCell ref="D70:E70"/>
    <mergeCell ref="F69:G69"/>
    <mergeCell ref="F70:G70"/>
    <mergeCell ref="A1:G1"/>
    <mergeCell ref="A2:G2"/>
    <mergeCell ref="A3:G3"/>
    <mergeCell ref="A4:G4"/>
    <mergeCell ref="B58:C58"/>
    <mergeCell ref="D58:E58"/>
    <mergeCell ref="F58:G58"/>
    <mergeCell ref="B61:C61"/>
    <mergeCell ref="D61:E61"/>
    <mergeCell ref="F61:G61"/>
    <mergeCell ref="B59:C59"/>
    <mergeCell ref="D59:E59"/>
    <mergeCell ref="F59:G59"/>
    <mergeCell ref="B60:C60"/>
    <mergeCell ref="D60:E60"/>
    <mergeCell ref="F60:G60"/>
    <mergeCell ref="A17:D17"/>
    <mergeCell ref="E17:F17"/>
    <mergeCell ref="C27:D27"/>
    <mergeCell ref="E27:F27"/>
    <mergeCell ref="E20:F20"/>
    <mergeCell ref="E21:F21"/>
    <mergeCell ref="C24:D24"/>
    <mergeCell ref="A24:B24"/>
    <mergeCell ref="A18:D18"/>
    <mergeCell ref="A19:D19"/>
    <mergeCell ref="A20:D20"/>
    <mergeCell ref="A21:D21"/>
    <mergeCell ref="E18:F18"/>
    <mergeCell ref="E19:F19"/>
    <mergeCell ref="D78:E78"/>
    <mergeCell ref="D79:E79"/>
    <mergeCell ref="D80:E80"/>
    <mergeCell ref="F71:G71"/>
    <mergeCell ref="F72:G72"/>
    <mergeCell ref="F73:G73"/>
    <mergeCell ref="F74:G74"/>
    <mergeCell ref="F75:G75"/>
    <mergeCell ref="F76:G76"/>
    <mergeCell ref="F77:G77"/>
    <mergeCell ref="B62:C62"/>
    <mergeCell ref="D62:E62"/>
    <mergeCell ref="F62:G62"/>
    <mergeCell ref="B63:C63"/>
    <mergeCell ref="D63:E63"/>
    <mergeCell ref="F63:G63"/>
    <mergeCell ref="B68:C68"/>
    <mergeCell ref="D68:E68"/>
    <mergeCell ref="D82:E82"/>
    <mergeCell ref="D84:E84"/>
    <mergeCell ref="D85:E85"/>
    <mergeCell ref="D71:E71"/>
    <mergeCell ref="D72:E72"/>
    <mergeCell ref="D73:E73"/>
    <mergeCell ref="D74:E74"/>
    <mergeCell ref="D75:E75"/>
    <mergeCell ref="D76:E76"/>
    <mergeCell ref="D77:E77"/>
    <mergeCell ref="D83:E83"/>
    <mergeCell ref="D86:E86"/>
    <mergeCell ref="D87:E87"/>
    <mergeCell ref="D88:E88"/>
    <mergeCell ref="D89:E89"/>
    <mergeCell ref="D90:E90"/>
    <mergeCell ref="D91:E91"/>
    <mergeCell ref="F83:G83"/>
    <mergeCell ref="F86:G86"/>
    <mergeCell ref="F91:G91"/>
    <mergeCell ref="F90:G90"/>
    <mergeCell ref="F89:G89"/>
    <mergeCell ref="F88:G88"/>
    <mergeCell ref="F87:G87"/>
    <mergeCell ref="F85:G85"/>
    <mergeCell ref="F84:G84"/>
    <mergeCell ref="F82:G82"/>
    <mergeCell ref="F81:G81"/>
    <mergeCell ref="F80:G80"/>
    <mergeCell ref="F79:G79"/>
    <mergeCell ref="F78:G78"/>
    <mergeCell ref="A41:A42"/>
    <mergeCell ref="F41:F42"/>
    <mergeCell ref="G41:G42"/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  <mergeCell ref="A49:A50"/>
    <mergeCell ref="F49:F50"/>
    <mergeCell ref="G49:G50"/>
    <mergeCell ref="A51:A52"/>
    <mergeCell ref="F51:F52"/>
    <mergeCell ref="G51:G52"/>
    <mergeCell ref="D81:E81"/>
  </mergeCells>
  <pageMargins left="0.2" right="0.2" top="0.47" bottom="0.5699999999999999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2016-03-14T08:25:23Z</dcterms:modified>
</cp:coreProperties>
</file>