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40" i="11"/>
  <c r="F48"/>
  <c r="G46"/>
  <c r="G44"/>
  <c r="G42"/>
  <c r="G38"/>
  <c r="D125"/>
  <c r="F58"/>
  <c r="F56"/>
  <c r="D126"/>
  <c r="B44"/>
  <c r="F55"/>
  <c r="F54"/>
  <c r="E48"/>
  <c r="D48"/>
  <c r="B47"/>
  <c r="B46"/>
  <c r="B45"/>
  <c r="B43"/>
  <c r="B42"/>
  <c r="B41"/>
  <c r="B40"/>
  <c r="B39"/>
  <c r="B38"/>
  <c r="F123"/>
  <c r="C6"/>
  <c r="G48" l="1"/>
  <c r="F57"/>
  <c r="F59" l="1"/>
  <c r="F133" s="1"/>
</calcChain>
</file>

<file path=xl/sharedStrings.xml><?xml version="1.0" encoding="utf-8"?>
<sst xmlns="http://schemas.openxmlformats.org/spreadsheetml/2006/main" count="253" uniqueCount="180">
  <si>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</si>
  <si>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</si>
  <si>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</si>
  <si>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</si>
  <si>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</si>
  <si>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</si>
  <si>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</si>
  <si>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</si>
  <si>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</si>
  <si>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</si>
  <si>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</si>
  <si>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</si>
  <si>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</si>
  <si>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</si>
  <si>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</si>
  <si>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</si>
  <si>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</si>
  <si>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</si>
  <si>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</si>
  <si>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</si>
  <si>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</si>
  <si>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</si>
  <si>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</si>
  <si>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</si>
  <si>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</si>
  <si>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</si>
  <si>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</si>
  <si>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</si>
  <si>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</si>
  <si>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</si>
  <si>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</si>
  <si>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</si>
  <si>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</si>
  <si>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</si>
  <si>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</si>
  <si>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</si>
  <si>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</si>
  <si>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</si>
  <si>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</si>
  <si>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</si>
  <si>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</si>
  <si>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</si>
  <si>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</si>
  <si>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</si>
  <si>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</si>
  <si>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</si>
  <si>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</si>
  <si>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</si>
  <si>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</si>
  <si>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</si>
  <si>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</si>
  <si>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</si>
  <si>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</si>
  <si>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</si>
  <si>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</si>
  <si>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</si>
  <si>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</si>
  <si>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</si>
  <si>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</si>
  <si>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</si>
  <si>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</si>
  <si>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</si>
  <si>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</si>
  <si>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</si>
  <si>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</si>
  <si>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</si>
  <si>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7 по улице 9 Пятилетки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</si>
  <si>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</si>
  <si>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</si>
  <si>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</si>
  <si>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</si>
  <si>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</si>
  <si>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</si>
  <si>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</si>
  <si>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</si>
  <si>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</si>
  <si>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</si>
  <si>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</si>
  <si>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</si>
  <si>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</si>
  <si>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</si>
  <si>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</si>
  <si>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общедомовый прибор учета горячего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</si>
  <si>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</si>
  <si>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</si>
  <si>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</si>
  <si>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</si>
  <si>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</si>
  <si>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</si>
  <si>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Горячее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</si>
  <si>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</si>
  <si>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</si>
  <si>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</si>
  <si>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01.10.2013г.</t>
  </si>
  <si>
    <t xml:space="preserve">305 от 20.12.08г. </t>
  </si>
  <si>
    <t>01.11.2012г.</t>
  </si>
  <si>
    <t>26.06.2013г.</t>
  </si>
  <si>
    <t>01.01.2010г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</si>
  <si>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</si>
  <si>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</si>
  <si>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</si>
  <si>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 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</si>
  <si>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</si>
  <si>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</si>
  <si>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</si>
  <si>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Установка замка</t>
  </si>
  <si>
    <t>Январь</t>
  </si>
  <si>
    <t>Ремонт стояка канализации в подвале</t>
  </si>
  <si>
    <t>Замена стояка отопления в подвале</t>
  </si>
  <si>
    <t>Ремонт освещения площадок</t>
  </si>
  <si>
    <t>кв.104 замена врезки ХВ</t>
  </si>
  <si>
    <t>Февраль</t>
  </si>
  <si>
    <t>Замена 2-х вентилей на стояках отопления в подвале</t>
  </si>
  <si>
    <t>Замена стояка канализации в подвале</t>
  </si>
  <si>
    <t>Замена вентилей на стояках отопления в подвале</t>
  </si>
  <si>
    <t>Прочистка лежака канализации</t>
  </si>
  <si>
    <t>Ремонт щита этажного, замена автоматов, ремонт освещения площадок</t>
  </si>
  <si>
    <t>Очистка ливневой канализации</t>
  </si>
  <si>
    <t>Март</t>
  </si>
  <si>
    <t>Прочистка стояка канализации с крыши до подвала</t>
  </si>
  <si>
    <t>Прочистка лежака канализации в подвале</t>
  </si>
  <si>
    <t>Наладка стояков ГВС, сброс воздуха, замена кранов на спускниках в подвале</t>
  </si>
  <si>
    <t>Замена шаровых кранов на стояках ГВС в подвале</t>
  </si>
  <si>
    <t>Ремонт задвижек системы отопления</t>
  </si>
  <si>
    <t>Прочистка засора канализации в подвале</t>
  </si>
  <si>
    <t>Замена спускников на стояке ГВС в подвале</t>
  </si>
  <si>
    <t>Ремонт освещения на площадке</t>
  </si>
  <si>
    <t xml:space="preserve">Ремонт щита этажного   </t>
  </si>
  <si>
    <t>Покраска стены под. №3</t>
  </si>
  <si>
    <t>Апрель</t>
  </si>
  <si>
    <t>Остекление оконных рам в подъезде</t>
  </si>
  <si>
    <t>Заделка проема</t>
  </si>
  <si>
    <t>Замена стояка ХВ в подвале под. №4</t>
  </si>
  <si>
    <t>Замена врезки ХВ от лежака в подвале</t>
  </si>
  <si>
    <t>Ремонт стояка отопления в подвале</t>
  </si>
  <si>
    <t>Наладка стояков отопления в подвале</t>
  </si>
  <si>
    <t>Ревизия запорной арматуры на стояках ГВС, наладка стояков</t>
  </si>
  <si>
    <t>Наладка стояков ГВС в подвале</t>
  </si>
  <si>
    <t>Ревизия кранов на стояках ГВС</t>
  </si>
  <si>
    <t>кв.16 прочистка стояка канализации</t>
  </si>
  <si>
    <t>Ремонт освещения над подъездами</t>
  </si>
  <si>
    <t>Опиловка дерева</t>
  </si>
  <si>
    <t>Изготовление и установка щитов на канал ливневой канализации</t>
  </si>
  <si>
    <t>Демонтаж металлической решетки входа в подвал</t>
  </si>
  <si>
    <t>Наладка общедомового прибора учета тепловой энергии</t>
  </si>
  <si>
    <t>кв.85 прочистка шарового крана на врезке ГВС, ревизия крана, наладка стояков ГВС</t>
  </si>
  <si>
    <t>Май</t>
  </si>
  <si>
    <t>кв.114 замена шарового крана на врезке ХВ</t>
  </si>
  <si>
    <t>Замена запорной арматуры в подвале (для полива)</t>
  </si>
  <si>
    <t>кв.28 ремонт врезки ХВ</t>
  </si>
  <si>
    <t>кв.110 замена крана на врезке ХВ</t>
  </si>
  <si>
    <t>Июнь</t>
  </si>
  <si>
    <t>Наладка ГВС, прочистка стояка канализации в подвале</t>
  </si>
  <si>
    <t>Замена запорной арматуры на стояках отопления, прочистка сточков отопления в подвале</t>
  </si>
  <si>
    <t>Прочистка лежака и стояка  канализации</t>
  </si>
  <si>
    <t>Июль</t>
  </si>
  <si>
    <t>Замена стояка ХВ кв. 9,11,13,15</t>
  </si>
  <si>
    <t>Прочистка фильтров отопления в подвале</t>
  </si>
  <si>
    <t>Ремонт кирпичной стены</t>
  </si>
  <si>
    <t>Август</t>
  </si>
  <si>
    <t>Прочистка лежака и стояка канализации в подвале</t>
  </si>
  <si>
    <t>Замена стояка ливневой канализации в подъезде</t>
  </si>
  <si>
    <t>кв.152 замена врезки ХВС</t>
  </si>
  <si>
    <t>кв.19 ремонт стояка ХВС</t>
  </si>
  <si>
    <t>Сентябрь</t>
  </si>
  <si>
    <t>кв.117 замена стояка канализации</t>
  </si>
  <si>
    <t>кв.78 прочистка стояка канализации на кухне с крыши</t>
  </si>
  <si>
    <t>Ремонт щита этажного</t>
  </si>
  <si>
    <t>с 1 января 2015г -</t>
  </si>
  <si>
    <t>с 1 августа 2015г -</t>
  </si>
  <si>
    <t>за период с 01.01.2015 г. по 30.09.2015 г.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</si>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</sst>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topLeftCell="A147" workbookViewId="0">
      <selection activeCell="A154" sqref="A15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6" style="1" hidden="1" customWidth="1"/>
    <col min="9" max="16384" width="9.140625" style="1"/>
  </cols>
  <sheetData>
    <row r="1" spans="1:8">
      <c r="A1" s="34" t="s">
        <v>0</v>
      </c>
      <c r="B1" s="34"/>
      <c r="C1" s="34"/>
      <c r="D1" s="34"/>
      <c r="E1" s="34"/>
      <c r="F1" s="34"/>
      <c r="G1" s="34"/>
    </row>
    <row r="2" spans="1:8">
      <c r="A2" s="34" t="s">
        <v>5</v>
      </c>
      <c r="B2" s="34"/>
      <c r="C2" s="34"/>
      <c r="D2" s="34"/>
      <c r="E2" s="34"/>
      <c r="F2" s="34"/>
      <c r="G2" s="34"/>
    </row>
    <row r="3" spans="1:8">
      <c r="A3" s="34" t="s">
        <v>66</v>
      </c>
      <c r="B3" s="34"/>
      <c r="C3" s="34"/>
      <c r="D3" s="34"/>
      <c r="E3" s="34"/>
      <c r="F3" s="34"/>
      <c r="G3" s="34"/>
    </row>
    <row r="4" spans="1:8">
      <c r="A4" s="34" t="s">
        <v>170</v>
      </c>
      <c r="B4" s="34"/>
      <c r="C4" s="34"/>
      <c r="D4" s="34"/>
      <c r="E4" s="34"/>
      <c r="F4" s="34"/>
      <c r="G4" s="34"/>
      <c r="H4" s="10">
        <v>9</v>
      </c>
    </row>
    <row r="5" spans="1:8" ht="11.25" customHeight="1"/>
    <row r="6" spans="1:8">
      <c r="A6" s="1" t="s">
        <v>6</v>
      </c>
      <c r="C6" s="2">
        <f>D7+D8</f>
        <v>9775.9000000000015</v>
      </c>
      <c r="D6" s="1" t="s">
        <v>2</v>
      </c>
    </row>
    <row r="7" spans="1:8">
      <c r="A7" s="1" t="s">
        <v>67</v>
      </c>
      <c r="B7" s="1" t="s">
        <v>68</v>
      </c>
      <c r="C7" s="2"/>
      <c r="D7" s="1">
        <v>8280.2000000000007</v>
      </c>
      <c r="E7" s="1" t="s">
        <v>2</v>
      </c>
    </row>
    <row r="8" spans="1:8">
      <c r="B8" s="1" t="s">
        <v>69</v>
      </c>
      <c r="C8" s="2"/>
      <c r="D8" s="1">
        <v>1495.7</v>
      </c>
      <c r="E8" s="1" t="s">
        <v>2</v>
      </c>
    </row>
    <row r="9" spans="1:8">
      <c r="A9" s="1" t="s">
        <v>70</v>
      </c>
      <c r="C9" s="1">
        <v>5</v>
      </c>
    </row>
    <row r="10" spans="1:8">
      <c r="A10" s="1" t="s">
        <v>71</v>
      </c>
      <c r="C10" s="1">
        <v>14</v>
      </c>
    </row>
    <row r="11" spans="1:8">
      <c r="A11" s="1" t="s">
        <v>72</v>
      </c>
      <c r="C11" s="1">
        <v>155</v>
      </c>
    </row>
    <row r="12" spans="1:8">
      <c r="A12" s="1" t="s">
        <v>73</v>
      </c>
      <c r="E12" s="1">
        <v>1260</v>
      </c>
      <c r="F12" s="1" t="s">
        <v>2</v>
      </c>
    </row>
    <row r="13" spans="1:8">
      <c r="A13" s="1" t="s">
        <v>74</v>
      </c>
      <c r="B13" s="1">
        <v>2637.1</v>
      </c>
      <c r="C13" s="1" t="s">
        <v>2</v>
      </c>
    </row>
    <row r="14" spans="1:8">
      <c r="A14" s="1" t="s">
        <v>75</v>
      </c>
      <c r="D14" s="1">
        <v>8500</v>
      </c>
      <c r="E14" s="1" t="s">
        <v>2</v>
      </c>
    </row>
    <row r="16" spans="1:8">
      <c r="A16" s="1" t="s">
        <v>76</v>
      </c>
    </row>
    <row r="17" spans="1:6">
      <c r="A17" s="35" t="s">
        <v>77</v>
      </c>
      <c r="B17" s="35"/>
      <c r="C17" s="35"/>
      <c r="D17" s="35"/>
      <c r="E17" s="35" t="s">
        <v>78</v>
      </c>
      <c r="F17" s="35"/>
    </row>
    <row r="18" spans="1:6">
      <c r="A18" s="36" t="s">
        <v>79</v>
      </c>
      <c r="B18" s="36"/>
      <c r="C18" s="36"/>
      <c r="D18" s="36"/>
      <c r="E18" s="35" t="s">
        <v>96</v>
      </c>
      <c r="F18" s="35"/>
    </row>
    <row r="19" spans="1:6">
      <c r="A19" s="36" t="s">
        <v>80</v>
      </c>
      <c r="B19" s="36"/>
      <c r="C19" s="36"/>
      <c r="D19" s="36"/>
      <c r="E19" s="35" t="s">
        <v>95</v>
      </c>
      <c r="F19" s="35"/>
    </row>
    <row r="20" spans="1:6">
      <c r="A20" s="36" t="s">
        <v>81</v>
      </c>
      <c r="B20" s="36"/>
      <c r="C20" s="36"/>
      <c r="D20" s="36"/>
      <c r="E20" s="35" t="s">
        <v>93</v>
      </c>
      <c r="F20" s="35"/>
    </row>
    <row r="21" spans="1:6">
      <c r="A21" s="36" t="s">
        <v>82</v>
      </c>
      <c r="B21" s="36"/>
      <c r="C21" s="36"/>
      <c r="D21" s="36"/>
      <c r="E21" s="35" t="s">
        <v>97</v>
      </c>
      <c r="F21" s="35"/>
    </row>
    <row r="23" spans="1:6">
      <c r="A23" s="1" t="s">
        <v>83</v>
      </c>
    </row>
    <row r="24" spans="1:6" ht="31.5" customHeight="1">
      <c r="A24" s="37" t="s">
        <v>84</v>
      </c>
      <c r="B24" s="37"/>
      <c r="C24" s="37" t="s">
        <v>85</v>
      </c>
      <c r="D24" s="37"/>
      <c r="E24" s="37" t="s">
        <v>86</v>
      </c>
      <c r="F24" s="37"/>
    </row>
    <row r="25" spans="1:6" ht="15.75" customHeight="1">
      <c r="A25" s="12" t="s">
        <v>87</v>
      </c>
      <c r="B25" s="12"/>
      <c r="C25" s="35">
        <v>153</v>
      </c>
      <c r="D25" s="35"/>
      <c r="E25" s="35">
        <v>153</v>
      </c>
      <c r="F25" s="35"/>
    </row>
    <row r="26" spans="1:6">
      <c r="A26" s="12" t="s">
        <v>88</v>
      </c>
      <c r="B26" s="12"/>
      <c r="C26" s="35">
        <v>215</v>
      </c>
      <c r="D26" s="35"/>
      <c r="E26" s="35">
        <v>219</v>
      </c>
      <c r="F26" s="35"/>
    </row>
    <row r="27" spans="1:6">
      <c r="A27" s="12" t="s">
        <v>89</v>
      </c>
      <c r="B27" s="12"/>
      <c r="C27" s="35">
        <v>202</v>
      </c>
      <c r="D27" s="35"/>
      <c r="E27" s="35">
        <v>212</v>
      </c>
      <c r="F27" s="35"/>
    </row>
    <row r="29" spans="1:6">
      <c r="A29" s="1" t="s">
        <v>90</v>
      </c>
      <c r="C29" s="1" t="s">
        <v>94</v>
      </c>
    </row>
    <row r="31" spans="1:6">
      <c r="A31" s="1" t="s">
        <v>91</v>
      </c>
    </row>
    <row r="32" spans="1:6">
      <c r="B32" s="1" t="s">
        <v>168</v>
      </c>
      <c r="D32" s="1">
        <v>13.07</v>
      </c>
      <c r="E32" s="1" t="s">
        <v>92</v>
      </c>
    </row>
    <row r="33" spans="1:10">
      <c r="B33" s="1" t="s">
        <v>102</v>
      </c>
      <c r="D33" s="1">
        <v>2.95</v>
      </c>
      <c r="E33" s="1" t="s">
        <v>92</v>
      </c>
    </row>
    <row r="34" spans="1:10">
      <c r="B34" s="1" t="s">
        <v>169</v>
      </c>
      <c r="D34" s="1">
        <v>14.13</v>
      </c>
      <c r="E34" s="1" t="s">
        <v>92</v>
      </c>
    </row>
    <row r="35" spans="1:10">
      <c r="B35" s="1" t="s">
        <v>102</v>
      </c>
      <c r="D35" s="1">
        <v>3.04</v>
      </c>
      <c r="E35" s="1" t="s">
        <v>92</v>
      </c>
    </row>
    <row r="36" spans="1:10" ht="30.75" customHeight="1">
      <c r="A36" s="1" t="s">
        <v>1</v>
      </c>
    </row>
    <row r="37" spans="1:10" ht="98.25" customHeight="1">
      <c r="A37" s="13" t="s">
        <v>3</v>
      </c>
      <c r="B37" s="19" t="s">
        <v>171</v>
      </c>
      <c r="C37" s="19" t="s">
        <v>172</v>
      </c>
      <c r="D37" s="13" t="s">
        <v>98</v>
      </c>
      <c r="E37" s="15" t="s">
        <v>4</v>
      </c>
      <c r="F37" s="20" t="s">
        <v>175</v>
      </c>
      <c r="G37" s="20" t="s">
        <v>176</v>
      </c>
      <c r="H37" s="14"/>
      <c r="I37" s="14"/>
      <c r="J37" s="14"/>
    </row>
    <row r="38" spans="1:10">
      <c r="A38" s="42" t="s">
        <v>34</v>
      </c>
      <c r="B38" s="4">
        <f>D38/C38</f>
        <v>128643.48859934854</v>
      </c>
      <c r="C38" s="5">
        <v>3.07</v>
      </c>
      <c r="D38" s="5">
        <v>394935.51</v>
      </c>
      <c r="E38" s="5">
        <v>-2824.4</v>
      </c>
      <c r="F38" s="44">
        <v>587113.56000000006</v>
      </c>
      <c r="G38" s="45">
        <f>D38+D39+E38+E39-F38</f>
        <v>3308.0599999999395</v>
      </c>
    </row>
    <row r="39" spans="1:10">
      <c r="A39" s="43"/>
      <c r="B39" s="4">
        <f>D39/C39</f>
        <v>59583.167164179096</v>
      </c>
      <c r="C39" s="5">
        <v>3.35</v>
      </c>
      <c r="D39" s="5">
        <v>199603.61</v>
      </c>
      <c r="E39" s="5">
        <v>-1293.0999999999999</v>
      </c>
      <c r="F39" s="44"/>
      <c r="G39" s="46"/>
    </row>
    <row r="40" spans="1:10">
      <c r="A40" s="42" t="s">
        <v>35</v>
      </c>
      <c r="B40" s="4">
        <f t="shared" ref="B40:B47" si="0">D40/C40</f>
        <v>566.19294053519593</v>
      </c>
      <c r="C40" s="5">
        <v>1577.74</v>
      </c>
      <c r="D40" s="5">
        <v>893305.25</v>
      </c>
      <c r="E40" s="5">
        <v>-41202.800000000003</v>
      </c>
      <c r="F40" s="44">
        <v>832721.92000000004</v>
      </c>
      <c r="G40" s="45">
        <f t="shared" ref="G40" si="1">D40+D41+E40+E41-F40</f>
        <v>19380.529999999912</v>
      </c>
    </row>
    <row r="41" spans="1:10">
      <c r="A41" s="43"/>
      <c r="B41" s="4">
        <f t="shared" si="0"/>
        <v>0</v>
      </c>
      <c r="C41" s="5">
        <v>1756.03</v>
      </c>
      <c r="D41" s="5"/>
      <c r="E41" s="5"/>
      <c r="F41" s="44"/>
      <c r="G41" s="46"/>
    </row>
    <row r="42" spans="1:10" ht="16.5" customHeight="1">
      <c r="A42" s="42" t="s">
        <v>99</v>
      </c>
      <c r="B42" s="4">
        <f t="shared" si="0"/>
        <v>4123.5129682997112</v>
      </c>
      <c r="C42" s="5">
        <v>17.350000000000001</v>
      </c>
      <c r="D42" s="5">
        <v>71542.95</v>
      </c>
      <c r="E42" s="5">
        <v>-2895.89</v>
      </c>
      <c r="F42" s="44">
        <v>113343.55</v>
      </c>
      <c r="G42" s="45">
        <f t="shared" ref="G42" si="2">D42+D43+E42+E43-F42</f>
        <v>726.83000000000175</v>
      </c>
    </row>
    <row r="43" spans="1:10">
      <c r="A43" s="43"/>
      <c r="B43" s="4">
        <f t="shared" si="0"/>
        <v>2424.0918526206538</v>
      </c>
      <c r="C43" s="5">
        <v>19.27</v>
      </c>
      <c r="D43" s="5">
        <v>46712.25</v>
      </c>
      <c r="E43" s="5">
        <v>-1288.93</v>
      </c>
      <c r="F43" s="44"/>
      <c r="G43" s="46"/>
    </row>
    <row r="44" spans="1:10" ht="16.5" customHeight="1">
      <c r="A44" s="40" t="s">
        <v>101</v>
      </c>
      <c r="B44" s="4">
        <f t="shared" si="0"/>
        <v>3811.0763110307416</v>
      </c>
      <c r="C44" s="5">
        <v>110.6</v>
      </c>
      <c r="D44" s="5">
        <v>421505.04</v>
      </c>
      <c r="E44" s="5">
        <v>-6126.26</v>
      </c>
      <c r="F44" s="44">
        <v>636331.74</v>
      </c>
      <c r="G44" s="45">
        <f t="shared" ref="G44" si="3">D44+D45+E44+E45-F44</f>
        <v>31240.900000000023</v>
      </c>
    </row>
    <row r="45" spans="1:10">
      <c r="A45" s="41"/>
      <c r="B45" s="4">
        <f>D45/C44</f>
        <v>2339.2840867992768</v>
      </c>
      <c r="C45" s="5">
        <v>123.05</v>
      </c>
      <c r="D45" s="5">
        <v>258724.82</v>
      </c>
      <c r="E45" s="5">
        <v>-6530.96</v>
      </c>
      <c r="F45" s="44"/>
      <c r="G45" s="46"/>
    </row>
    <row r="46" spans="1:10" ht="16.5" customHeight="1">
      <c r="A46" s="42" t="s">
        <v>100</v>
      </c>
      <c r="B46" s="4">
        <f t="shared" si="0"/>
        <v>7737.4092953523232</v>
      </c>
      <c r="C46" s="5">
        <v>26.68</v>
      </c>
      <c r="D46" s="5">
        <v>206434.08</v>
      </c>
      <c r="E46" s="5">
        <v>-8766.2099999999991</v>
      </c>
      <c r="F46" s="44">
        <v>318710.68</v>
      </c>
      <c r="G46" s="45">
        <f t="shared" ref="G46" si="4">D46+D47+E46+E47-F46</f>
        <v>2156.109999999986</v>
      </c>
    </row>
    <row r="47" spans="1:10">
      <c r="A47" s="43"/>
      <c r="B47" s="4">
        <f t="shared" si="0"/>
        <v>4467.138673253352</v>
      </c>
      <c r="C47" s="5">
        <v>28.34</v>
      </c>
      <c r="D47" s="5">
        <v>126598.71</v>
      </c>
      <c r="E47" s="5">
        <v>-3399.79</v>
      </c>
      <c r="F47" s="44"/>
      <c r="G47" s="46"/>
    </row>
    <row r="48" spans="1:10">
      <c r="A48" s="3" t="s">
        <v>63</v>
      </c>
      <c r="B48" s="4"/>
      <c r="C48" s="5"/>
      <c r="D48" s="5">
        <f>SUM(D38:D47)</f>
        <v>2619362.2200000002</v>
      </c>
      <c r="E48" s="5">
        <f>SUM(E38:E47)</f>
        <v>-74328.34</v>
      </c>
      <c r="F48" s="5">
        <f>SUM(F38:F47)</f>
        <v>2488221.4500000002</v>
      </c>
      <c r="G48" s="5">
        <f>SUM(G38:G47)</f>
        <v>56812.429999999862</v>
      </c>
    </row>
    <row r="51" spans="1:7">
      <c r="A51" s="1" t="s">
        <v>7</v>
      </c>
    </row>
    <row r="53" spans="1:7" ht="63" customHeight="1">
      <c r="A53" s="11" t="s">
        <v>8</v>
      </c>
      <c r="B53" s="29" t="s">
        <v>9</v>
      </c>
      <c r="C53" s="25"/>
      <c r="D53" s="29" t="s">
        <v>10</v>
      </c>
      <c r="E53" s="25"/>
      <c r="F53" s="29" t="s">
        <v>11</v>
      </c>
      <c r="G53" s="25"/>
    </row>
    <row r="54" spans="1:7" ht="37.5" customHeight="1">
      <c r="A54" s="11">
        <v>1</v>
      </c>
      <c r="B54" s="39" t="s">
        <v>103</v>
      </c>
      <c r="C54" s="39"/>
      <c r="D54" s="29" t="s">
        <v>12</v>
      </c>
      <c r="E54" s="25"/>
      <c r="F54" s="24">
        <f>0.58*H4*D7</f>
        <v>43222.644</v>
      </c>
      <c r="G54" s="38"/>
    </row>
    <row r="55" spans="1:7" ht="29.25" customHeight="1">
      <c r="A55" s="11">
        <v>2</v>
      </c>
      <c r="B55" s="27" t="s">
        <v>13</v>
      </c>
      <c r="C55" s="28"/>
      <c r="D55" s="29" t="s">
        <v>12</v>
      </c>
      <c r="E55" s="25"/>
      <c r="F55" s="24">
        <f>1.82*H4*D7</f>
        <v>135629.67600000001</v>
      </c>
      <c r="G55" s="38"/>
    </row>
    <row r="56" spans="1:7" ht="19.5" customHeight="1">
      <c r="A56" s="11">
        <v>3</v>
      </c>
      <c r="B56" s="27" t="s">
        <v>14</v>
      </c>
      <c r="C56" s="28"/>
      <c r="D56" s="29" t="s">
        <v>15</v>
      </c>
      <c r="E56" s="25"/>
      <c r="F56" s="24">
        <f>0.17*H4*D7</f>
        <v>12668.706000000002</v>
      </c>
      <c r="G56" s="38"/>
    </row>
    <row r="57" spans="1:7" ht="59.25" customHeight="1">
      <c r="A57" s="11">
        <v>4</v>
      </c>
      <c r="B57" s="27" t="s">
        <v>16</v>
      </c>
      <c r="C57" s="28"/>
      <c r="D57" s="29" t="s">
        <v>104</v>
      </c>
      <c r="E57" s="25"/>
      <c r="F57" s="24">
        <f>0.84*H4*C6</f>
        <v>73905.804000000004</v>
      </c>
      <c r="G57" s="38"/>
    </row>
    <row r="58" spans="1:7" ht="62.25" customHeight="1">
      <c r="A58" s="11">
        <v>5</v>
      </c>
      <c r="B58" s="27" t="s">
        <v>17</v>
      </c>
      <c r="C58" s="28"/>
      <c r="D58" s="29" t="s">
        <v>18</v>
      </c>
      <c r="E58" s="25"/>
      <c r="F58" s="24">
        <f>1.37*H4*C6</f>
        <v>120536.84700000004</v>
      </c>
      <c r="G58" s="38"/>
    </row>
    <row r="59" spans="1:7" ht="31.5" customHeight="1">
      <c r="A59" s="11"/>
      <c r="B59" s="27" t="s">
        <v>19</v>
      </c>
      <c r="C59" s="28"/>
      <c r="D59" s="29"/>
      <c r="E59" s="25"/>
      <c r="F59" s="24">
        <f>SUM(F54:G58)</f>
        <v>385963.67700000003</v>
      </c>
      <c r="G59" s="38"/>
    </row>
    <row r="61" spans="1:7">
      <c r="A61" s="1" t="s">
        <v>20</v>
      </c>
    </row>
    <row r="63" spans="1:7" ht="47.25" customHeight="1">
      <c r="A63" s="8" t="s">
        <v>8</v>
      </c>
      <c r="B63" s="33" t="s">
        <v>21</v>
      </c>
      <c r="C63" s="33"/>
      <c r="D63" s="29" t="s">
        <v>22</v>
      </c>
      <c r="E63" s="25"/>
      <c r="F63" s="29" t="s">
        <v>23</v>
      </c>
      <c r="G63" s="25"/>
    </row>
    <row r="64" spans="1:7">
      <c r="A64" s="8">
        <v>1</v>
      </c>
      <c r="B64" s="23" t="s">
        <v>105</v>
      </c>
      <c r="C64" s="23"/>
      <c r="D64" s="30" t="s">
        <v>106</v>
      </c>
      <c r="E64" s="30"/>
      <c r="F64" s="31">
        <v>467</v>
      </c>
      <c r="G64" s="32"/>
    </row>
    <row r="65" spans="1:7" ht="32.25" customHeight="1">
      <c r="A65" s="8">
        <v>2</v>
      </c>
      <c r="B65" s="23" t="s">
        <v>107</v>
      </c>
      <c r="C65" s="23"/>
      <c r="D65" s="30" t="s">
        <v>106</v>
      </c>
      <c r="E65" s="30"/>
      <c r="F65" s="31">
        <v>2725.66</v>
      </c>
      <c r="G65" s="32"/>
    </row>
    <row r="66" spans="1:7" ht="31.5" customHeight="1">
      <c r="A66" s="16">
        <v>3</v>
      </c>
      <c r="B66" s="23" t="s">
        <v>108</v>
      </c>
      <c r="C66" s="23"/>
      <c r="D66" s="30" t="s">
        <v>106</v>
      </c>
      <c r="E66" s="30"/>
      <c r="F66" s="31">
        <v>3328.51</v>
      </c>
      <c r="G66" s="32"/>
    </row>
    <row r="67" spans="1:7" ht="35.25" customHeight="1">
      <c r="A67" s="16">
        <v>4</v>
      </c>
      <c r="B67" s="23" t="s">
        <v>109</v>
      </c>
      <c r="C67" s="23"/>
      <c r="D67" s="30" t="s">
        <v>106</v>
      </c>
      <c r="E67" s="30"/>
      <c r="F67" s="31">
        <v>530.64</v>
      </c>
      <c r="G67" s="32"/>
    </row>
    <row r="68" spans="1:7">
      <c r="A68" s="16">
        <v>5</v>
      </c>
      <c r="B68" s="23" t="s">
        <v>110</v>
      </c>
      <c r="C68" s="23"/>
      <c r="D68" s="30" t="s">
        <v>111</v>
      </c>
      <c r="E68" s="30"/>
      <c r="F68" s="31">
        <v>3235.81</v>
      </c>
      <c r="G68" s="32"/>
    </row>
    <row r="69" spans="1:7" ht="48.75" customHeight="1">
      <c r="A69" s="16">
        <v>6</v>
      </c>
      <c r="B69" s="23" t="s">
        <v>112</v>
      </c>
      <c r="C69" s="23"/>
      <c r="D69" s="30" t="s">
        <v>111</v>
      </c>
      <c r="E69" s="30"/>
      <c r="F69" s="31">
        <v>1518.49</v>
      </c>
      <c r="G69" s="32"/>
    </row>
    <row r="70" spans="1:7" ht="32.25" customHeight="1">
      <c r="A70" s="16">
        <v>7</v>
      </c>
      <c r="B70" s="23" t="s">
        <v>113</v>
      </c>
      <c r="C70" s="23"/>
      <c r="D70" s="30" t="s">
        <v>111</v>
      </c>
      <c r="E70" s="30"/>
      <c r="F70" s="31">
        <v>2219.33</v>
      </c>
      <c r="G70" s="32"/>
    </row>
    <row r="71" spans="1:7" ht="46.5" customHeight="1">
      <c r="A71" s="16">
        <v>8</v>
      </c>
      <c r="B71" s="23" t="s">
        <v>114</v>
      </c>
      <c r="C71" s="23"/>
      <c r="D71" s="30" t="s">
        <v>111</v>
      </c>
      <c r="E71" s="30"/>
      <c r="F71" s="31">
        <v>4539.03</v>
      </c>
      <c r="G71" s="32"/>
    </row>
    <row r="72" spans="1:7" ht="31.5" customHeight="1">
      <c r="A72" s="16">
        <v>9</v>
      </c>
      <c r="B72" s="23" t="s">
        <v>115</v>
      </c>
      <c r="C72" s="23"/>
      <c r="D72" s="30" t="s">
        <v>111</v>
      </c>
      <c r="E72" s="30"/>
      <c r="F72" s="31">
        <v>3235.81</v>
      </c>
      <c r="G72" s="32"/>
    </row>
    <row r="73" spans="1:7" ht="53.25" customHeight="1">
      <c r="A73" s="16">
        <v>10</v>
      </c>
      <c r="B73" s="23" t="s">
        <v>116</v>
      </c>
      <c r="C73" s="23"/>
      <c r="D73" s="30" t="s">
        <v>111</v>
      </c>
      <c r="E73" s="30"/>
      <c r="F73" s="31">
        <v>655.14</v>
      </c>
      <c r="G73" s="32"/>
    </row>
    <row r="74" spans="1:7" ht="33.75" customHeight="1">
      <c r="A74" s="16">
        <v>11</v>
      </c>
      <c r="B74" s="23" t="s">
        <v>117</v>
      </c>
      <c r="C74" s="23"/>
      <c r="D74" s="30" t="s">
        <v>111</v>
      </c>
      <c r="E74" s="30"/>
      <c r="F74" s="31">
        <v>297.39999999999998</v>
      </c>
      <c r="G74" s="32"/>
    </row>
    <row r="75" spans="1:7" ht="53.25" customHeight="1">
      <c r="A75" s="17">
        <v>12</v>
      </c>
      <c r="B75" s="23" t="s">
        <v>144</v>
      </c>
      <c r="C75" s="23"/>
      <c r="D75" s="30" t="s">
        <v>111</v>
      </c>
      <c r="E75" s="30"/>
      <c r="F75" s="31">
        <v>664.57</v>
      </c>
      <c r="G75" s="32"/>
    </row>
    <row r="76" spans="1:7">
      <c r="A76" s="17">
        <v>13</v>
      </c>
      <c r="B76" s="23" t="s">
        <v>105</v>
      </c>
      <c r="C76" s="23"/>
      <c r="D76" s="30" t="s">
        <v>118</v>
      </c>
      <c r="E76" s="30"/>
      <c r="F76" s="31">
        <v>955</v>
      </c>
      <c r="G76" s="32"/>
    </row>
    <row r="77" spans="1:7" ht="49.5" customHeight="1">
      <c r="A77" s="17">
        <v>14</v>
      </c>
      <c r="B77" s="23" t="s">
        <v>119</v>
      </c>
      <c r="C77" s="23"/>
      <c r="D77" s="30" t="s">
        <v>118</v>
      </c>
      <c r="E77" s="30"/>
      <c r="F77" s="31">
        <v>5289.88</v>
      </c>
      <c r="G77" s="32"/>
    </row>
    <row r="78" spans="1:7" ht="38.25" customHeight="1">
      <c r="A78" s="17">
        <v>15</v>
      </c>
      <c r="B78" s="23" t="s">
        <v>120</v>
      </c>
      <c r="C78" s="23"/>
      <c r="D78" s="30" t="s">
        <v>118</v>
      </c>
      <c r="E78" s="30"/>
      <c r="F78" s="31">
        <v>4571.34</v>
      </c>
      <c r="G78" s="32"/>
    </row>
    <row r="79" spans="1:7" ht="32.25" customHeight="1">
      <c r="A79" s="17">
        <v>16</v>
      </c>
      <c r="B79" s="23" t="s">
        <v>120</v>
      </c>
      <c r="C79" s="23"/>
      <c r="D79" s="30" t="s">
        <v>118</v>
      </c>
      <c r="E79" s="30"/>
      <c r="F79" s="31">
        <v>4749</v>
      </c>
      <c r="G79" s="32"/>
    </row>
    <row r="80" spans="1:7" ht="65.25" customHeight="1">
      <c r="A80" s="17">
        <v>17</v>
      </c>
      <c r="B80" s="23" t="s">
        <v>121</v>
      </c>
      <c r="C80" s="23"/>
      <c r="D80" s="30" t="s">
        <v>118</v>
      </c>
      <c r="E80" s="30"/>
      <c r="F80" s="31">
        <v>3496.98</v>
      </c>
      <c r="G80" s="32"/>
    </row>
    <row r="81" spans="1:7" ht="33" customHeight="1">
      <c r="A81" s="17">
        <v>18</v>
      </c>
      <c r="B81" s="23" t="s">
        <v>122</v>
      </c>
      <c r="C81" s="23"/>
      <c r="D81" s="30" t="s">
        <v>118</v>
      </c>
      <c r="E81" s="30"/>
      <c r="F81" s="31">
        <v>3974.69</v>
      </c>
      <c r="G81" s="32"/>
    </row>
    <row r="82" spans="1:7" ht="32.25" customHeight="1">
      <c r="A82" s="17">
        <v>19</v>
      </c>
      <c r="B82" s="23" t="s">
        <v>123</v>
      </c>
      <c r="C82" s="23"/>
      <c r="D82" s="30" t="s">
        <v>118</v>
      </c>
      <c r="E82" s="30"/>
      <c r="F82" s="31">
        <v>3635.46</v>
      </c>
      <c r="G82" s="32"/>
    </row>
    <row r="83" spans="1:7" ht="32.25" customHeight="1">
      <c r="A83" s="17">
        <v>20</v>
      </c>
      <c r="B83" s="23" t="s">
        <v>124</v>
      </c>
      <c r="C83" s="23"/>
      <c r="D83" s="30" t="s">
        <v>118</v>
      </c>
      <c r="E83" s="30"/>
      <c r="F83" s="31">
        <v>1746.91</v>
      </c>
      <c r="G83" s="32"/>
    </row>
    <row r="84" spans="1:7" ht="36" customHeight="1">
      <c r="A84" s="17">
        <v>21</v>
      </c>
      <c r="B84" s="23" t="s">
        <v>125</v>
      </c>
      <c r="C84" s="23"/>
      <c r="D84" s="30" t="s">
        <v>118</v>
      </c>
      <c r="E84" s="30"/>
      <c r="F84" s="31">
        <v>3767.55</v>
      </c>
      <c r="G84" s="32"/>
    </row>
    <row r="85" spans="1:7" ht="31.5" customHeight="1">
      <c r="A85" s="17">
        <v>22</v>
      </c>
      <c r="B85" s="23" t="s">
        <v>126</v>
      </c>
      <c r="C85" s="23"/>
      <c r="D85" s="30" t="s">
        <v>118</v>
      </c>
      <c r="E85" s="30"/>
      <c r="F85" s="31">
        <v>489.29</v>
      </c>
      <c r="G85" s="32"/>
    </row>
    <row r="86" spans="1:7">
      <c r="A86" s="17">
        <v>23</v>
      </c>
      <c r="B86" s="23" t="s">
        <v>127</v>
      </c>
      <c r="C86" s="23"/>
      <c r="D86" s="30" t="s">
        <v>118</v>
      </c>
      <c r="E86" s="30"/>
      <c r="F86" s="31">
        <v>906.72</v>
      </c>
      <c r="G86" s="32"/>
    </row>
    <row r="87" spans="1:7">
      <c r="A87" s="17">
        <v>24</v>
      </c>
      <c r="B87" s="23" t="s">
        <v>128</v>
      </c>
      <c r="C87" s="23"/>
      <c r="D87" s="30" t="s">
        <v>129</v>
      </c>
      <c r="E87" s="30"/>
      <c r="F87" s="31">
        <v>698</v>
      </c>
      <c r="G87" s="32"/>
    </row>
    <row r="88" spans="1:7" ht="33.75" customHeight="1">
      <c r="A88" s="17">
        <v>25</v>
      </c>
      <c r="B88" s="23" t="s">
        <v>130</v>
      </c>
      <c r="C88" s="23"/>
      <c r="D88" s="30" t="s">
        <v>129</v>
      </c>
      <c r="E88" s="30"/>
      <c r="F88" s="31">
        <v>7785</v>
      </c>
      <c r="G88" s="32"/>
    </row>
    <row r="89" spans="1:7">
      <c r="A89" s="17">
        <v>26</v>
      </c>
      <c r="B89" s="23" t="s">
        <v>131</v>
      </c>
      <c r="C89" s="23"/>
      <c r="D89" s="30" t="s">
        <v>129</v>
      </c>
      <c r="E89" s="30"/>
      <c r="F89" s="31">
        <v>2136</v>
      </c>
      <c r="G89" s="32"/>
    </row>
    <row r="90" spans="1:7" ht="33.75" customHeight="1">
      <c r="A90" s="17">
        <v>27</v>
      </c>
      <c r="B90" s="23" t="s">
        <v>132</v>
      </c>
      <c r="C90" s="23"/>
      <c r="D90" s="30" t="s">
        <v>129</v>
      </c>
      <c r="E90" s="30"/>
      <c r="F90" s="31">
        <v>4248.03</v>
      </c>
      <c r="G90" s="32"/>
    </row>
    <row r="91" spans="1:7" ht="37.5" customHeight="1">
      <c r="A91" s="17">
        <v>28</v>
      </c>
      <c r="B91" s="23" t="s">
        <v>133</v>
      </c>
      <c r="C91" s="23"/>
      <c r="D91" s="30" t="s">
        <v>129</v>
      </c>
      <c r="E91" s="30"/>
      <c r="F91" s="31">
        <v>2205.87</v>
      </c>
      <c r="G91" s="32"/>
    </row>
    <row r="92" spans="1:7" ht="34.5" customHeight="1">
      <c r="A92" s="17">
        <v>29</v>
      </c>
      <c r="B92" s="23" t="s">
        <v>134</v>
      </c>
      <c r="C92" s="23"/>
      <c r="D92" s="30" t="s">
        <v>129</v>
      </c>
      <c r="E92" s="30"/>
      <c r="F92" s="31">
        <v>1828.58</v>
      </c>
      <c r="G92" s="32"/>
    </row>
    <row r="93" spans="1:7" ht="31.5" customHeight="1">
      <c r="A93" s="17">
        <v>30</v>
      </c>
      <c r="B93" s="23" t="s">
        <v>135</v>
      </c>
      <c r="C93" s="23"/>
      <c r="D93" s="30" t="s">
        <v>129</v>
      </c>
      <c r="E93" s="30"/>
      <c r="F93" s="31">
        <v>3398.98</v>
      </c>
      <c r="G93" s="32"/>
    </row>
    <row r="94" spans="1:7" ht="48.75" customHeight="1">
      <c r="A94" s="17">
        <v>31</v>
      </c>
      <c r="B94" s="23" t="s">
        <v>136</v>
      </c>
      <c r="C94" s="23"/>
      <c r="D94" s="30" t="s">
        <v>129</v>
      </c>
      <c r="E94" s="30"/>
      <c r="F94" s="31">
        <v>2165.4499999999998</v>
      </c>
      <c r="G94" s="32"/>
    </row>
    <row r="95" spans="1:7" ht="32.25" customHeight="1">
      <c r="A95" s="17">
        <v>32</v>
      </c>
      <c r="B95" s="23" t="s">
        <v>137</v>
      </c>
      <c r="C95" s="23"/>
      <c r="D95" s="30" t="s">
        <v>129</v>
      </c>
      <c r="E95" s="30"/>
      <c r="F95" s="31">
        <v>1719.52</v>
      </c>
      <c r="G95" s="32"/>
    </row>
    <row r="96" spans="1:7" ht="35.25" customHeight="1">
      <c r="A96" s="17">
        <v>33</v>
      </c>
      <c r="B96" s="23" t="s">
        <v>138</v>
      </c>
      <c r="C96" s="23"/>
      <c r="D96" s="30" t="s">
        <v>129</v>
      </c>
      <c r="E96" s="30"/>
      <c r="F96" s="31">
        <v>1321.74</v>
      </c>
      <c r="G96" s="32"/>
    </row>
    <row r="97" spans="1:7" ht="33" customHeight="1">
      <c r="A97" s="17">
        <v>34</v>
      </c>
      <c r="B97" s="23" t="s">
        <v>139</v>
      </c>
      <c r="C97" s="23"/>
      <c r="D97" s="30" t="s">
        <v>129</v>
      </c>
      <c r="E97" s="30"/>
      <c r="F97" s="31">
        <v>1520.58</v>
      </c>
      <c r="G97" s="32"/>
    </row>
    <row r="98" spans="1:7" ht="32.25" customHeight="1">
      <c r="A98" s="17">
        <v>35</v>
      </c>
      <c r="B98" s="23" t="s">
        <v>140</v>
      </c>
      <c r="C98" s="23"/>
      <c r="D98" s="30" t="s">
        <v>129</v>
      </c>
      <c r="E98" s="30"/>
      <c r="F98" s="31">
        <v>1147.97</v>
      </c>
      <c r="G98" s="32"/>
    </row>
    <row r="99" spans="1:7">
      <c r="A99" s="17">
        <v>36</v>
      </c>
      <c r="B99" s="23" t="s">
        <v>141</v>
      </c>
      <c r="C99" s="23"/>
      <c r="D99" s="30" t="s">
        <v>129</v>
      </c>
      <c r="E99" s="30"/>
      <c r="F99" s="31">
        <v>937</v>
      </c>
      <c r="G99" s="32"/>
    </row>
    <row r="100" spans="1:7" ht="56.25" customHeight="1">
      <c r="A100" s="17">
        <v>37</v>
      </c>
      <c r="B100" s="23" t="s">
        <v>142</v>
      </c>
      <c r="C100" s="23"/>
      <c r="D100" s="30" t="s">
        <v>129</v>
      </c>
      <c r="E100" s="30"/>
      <c r="F100" s="31">
        <v>5471.57</v>
      </c>
      <c r="G100" s="32"/>
    </row>
    <row r="101" spans="1:7" ht="30" customHeight="1">
      <c r="A101" s="17">
        <v>38</v>
      </c>
      <c r="B101" s="23" t="s">
        <v>143</v>
      </c>
      <c r="C101" s="23"/>
      <c r="D101" s="30" t="s">
        <v>129</v>
      </c>
      <c r="E101" s="30"/>
      <c r="F101" s="31">
        <v>420.62</v>
      </c>
      <c r="G101" s="32"/>
    </row>
    <row r="102" spans="1:7" ht="66" customHeight="1">
      <c r="A102" s="17">
        <v>39</v>
      </c>
      <c r="B102" s="23" t="s">
        <v>145</v>
      </c>
      <c r="C102" s="23"/>
      <c r="D102" s="30" t="s">
        <v>146</v>
      </c>
      <c r="E102" s="30"/>
      <c r="F102" s="31">
        <v>1742.22</v>
      </c>
      <c r="G102" s="32"/>
    </row>
    <row r="103" spans="1:7" ht="37.5" customHeight="1">
      <c r="A103" s="17">
        <v>40</v>
      </c>
      <c r="B103" s="23" t="s">
        <v>147</v>
      </c>
      <c r="C103" s="23"/>
      <c r="D103" s="30" t="s">
        <v>146</v>
      </c>
      <c r="E103" s="30"/>
      <c r="F103" s="31">
        <v>1991.1</v>
      </c>
      <c r="G103" s="32"/>
    </row>
    <row r="104" spans="1:7" ht="33.75" customHeight="1">
      <c r="A104" s="17">
        <v>41</v>
      </c>
      <c r="B104" s="23" t="s">
        <v>148</v>
      </c>
      <c r="C104" s="23"/>
      <c r="D104" s="30" t="s">
        <v>146</v>
      </c>
      <c r="E104" s="30"/>
      <c r="F104" s="31">
        <v>4219.1400000000003</v>
      </c>
      <c r="G104" s="32"/>
    </row>
    <row r="105" spans="1:7">
      <c r="A105" s="17">
        <v>42</v>
      </c>
      <c r="B105" s="23" t="s">
        <v>149</v>
      </c>
      <c r="C105" s="23"/>
      <c r="D105" s="30" t="s">
        <v>146</v>
      </c>
      <c r="E105" s="30"/>
      <c r="F105" s="31">
        <v>1074.6300000000001</v>
      </c>
      <c r="G105" s="32"/>
    </row>
    <row r="106" spans="1:7" ht="35.25" customHeight="1">
      <c r="A106" s="17">
        <v>43</v>
      </c>
      <c r="B106" s="23" t="s">
        <v>150</v>
      </c>
      <c r="C106" s="23"/>
      <c r="D106" s="30" t="s">
        <v>151</v>
      </c>
      <c r="E106" s="30"/>
      <c r="F106" s="31">
        <v>1288.53</v>
      </c>
      <c r="G106" s="32"/>
    </row>
    <row r="107" spans="1:7" ht="30.75" customHeight="1">
      <c r="A107" s="17">
        <v>44</v>
      </c>
      <c r="B107" s="23" t="s">
        <v>120</v>
      </c>
      <c r="C107" s="23"/>
      <c r="D107" s="30" t="s">
        <v>151</v>
      </c>
      <c r="E107" s="30"/>
      <c r="F107" s="31">
        <v>1676.31</v>
      </c>
      <c r="G107" s="32"/>
    </row>
    <row r="108" spans="1:7" ht="31.5" customHeight="1">
      <c r="A108" s="17">
        <v>45</v>
      </c>
      <c r="B108" s="23" t="s">
        <v>120</v>
      </c>
      <c r="C108" s="23"/>
      <c r="D108" s="30" t="s">
        <v>151</v>
      </c>
      <c r="E108" s="30"/>
      <c r="F108" s="31">
        <v>1402.81</v>
      </c>
      <c r="G108" s="32"/>
    </row>
    <row r="109" spans="1:7" ht="52.5" customHeight="1">
      <c r="A109" s="17">
        <v>46</v>
      </c>
      <c r="B109" s="23" t="s">
        <v>152</v>
      </c>
      <c r="C109" s="23"/>
      <c r="D109" s="30" t="s">
        <v>151</v>
      </c>
      <c r="E109" s="30"/>
      <c r="F109" s="31">
        <v>1603.21</v>
      </c>
      <c r="G109" s="32"/>
    </row>
    <row r="110" spans="1:7" ht="62.25" customHeight="1">
      <c r="A110" s="17">
        <v>47</v>
      </c>
      <c r="B110" s="23" t="s">
        <v>153</v>
      </c>
      <c r="C110" s="23"/>
      <c r="D110" s="30" t="s">
        <v>151</v>
      </c>
      <c r="E110" s="30"/>
      <c r="F110" s="31">
        <v>3408.87</v>
      </c>
      <c r="G110" s="32"/>
    </row>
    <row r="111" spans="1:7" ht="31.5" customHeight="1">
      <c r="A111" s="17">
        <v>48</v>
      </c>
      <c r="B111" s="23" t="s">
        <v>154</v>
      </c>
      <c r="C111" s="23"/>
      <c r="D111" s="30" t="s">
        <v>155</v>
      </c>
      <c r="E111" s="30"/>
      <c r="F111" s="31">
        <v>3104.26</v>
      </c>
      <c r="G111" s="32"/>
    </row>
    <row r="112" spans="1:7" ht="36.75" customHeight="1">
      <c r="A112" s="17">
        <v>49</v>
      </c>
      <c r="B112" s="23" t="s">
        <v>156</v>
      </c>
      <c r="C112" s="23"/>
      <c r="D112" s="30" t="s">
        <v>155</v>
      </c>
      <c r="E112" s="30"/>
      <c r="F112" s="31">
        <v>5542.25</v>
      </c>
      <c r="G112" s="32"/>
    </row>
    <row r="113" spans="1:7" ht="39" customHeight="1">
      <c r="A113" s="17">
        <v>50</v>
      </c>
      <c r="B113" s="23" t="s">
        <v>157</v>
      </c>
      <c r="C113" s="23"/>
      <c r="D113" s="30" t="s">
        <v>155</v>
      </c>
      <c r="E113" s="30"/>
      <c r="F113" s="31">
        <v>3104.26</v>
      </c>
      <c r="G113" s="32"/>
    </row>
    <row r="114" spans="1:7" ht="17.25" customHeight="1">
      <c r="A114" s="17">
        <v>51</v>
      </c>
      <c r="B114" s="23" t="s">
        <v>158</v>
      </c>
      <c r="C114" s="23"/>
      <c r="D114" s="30" t="s">
        <v>159</v>
      </c>
      <c r="E114" s="30"/>
      <c r="F114" s="31">
        <v>12051</v>
      </c>
      <c r="G114" s="32"/>
    </row>
    <row r="115" spans="1:7" ht="35.25" customHeight="1">
      <c r="A115" s="17">
        <v>52</v>
      </c>
      <c r="B115" s="23" t="s">
        <v>160</v>
      </c>
      <c r="C115" s="23"/>
      <c r="D115" s="30" t="s">
        <v>159</v>
      </c>
      <c r="E115" s="30"/>
      <c r="F115" s="31">
        <v>1563.19</v>
      </c>
      <c r="G115" s="32"/>
    </row>
    <row r="116" spans="1:7" ht="40.5" customHeight="1">
      <c r="A116" s="17">
        <v>53</v>
      </c>
      <c r="B116" s="23" t="s">
        <v>161</v>
      </c>
      <c r="C116" s="23"/>
      <c r="D116" s="30" t="s">
        <v>159</v>
      </c>
      <c r="E116" s="30"/>
      <c r="F116" s="31">
        <v>1961.97</v>
      </c>
      <c r="G116" s="32"/>
    </row>
    <row r="117" spans="1:7" ht="30" customHeight="1">
      <c r="A117" s="17">
        <v>54</v>
      </c>
      <c r="B117" s="23" t="s">
        <v>137</v>
      </c>
      <c r="C117" s="23"/>
      <c r="D117" s="30" t="s">
        <v>159</v>
      </c>
      <c r="E117" s="30"/>
      <c r="F117" s="31">
        <v>1174.83</v>
      </c>
      <c r="G117" s="32"/>
    </row>
    <row r="118" spans="1:7" ht="18.75" customHeight="1">
      <c r="A118" s="17">
        <v>55</v>
      </c>
      <c r="B118" s="23" t="s">
        <v>162</v>
      </c>
      <c r="C118" s="23"/>
      <c r="D118" s="30" t="s">
        <v>159</v>
      </c>
      <c r="E118" s="30"/>
      <c r="F118" s="31">
        <v>1468.54</v>
      </c>
      <c r="G118" s="32"/>
    </row>
    <row r="119" spans="1:7">
      <c r="A119" s="17">
        <v>56</v>
      </c>
      <c r="B119" s="23" t="s">
        <v>163</v>
      </c>
      <c r="C119" s="23"/>
      <c r="D119" s="30" t="s">
        <v>164</v>
      </c>
      <c r="E119" s="30"/>
      <c r="F119" s="31">
        <v>1288.73</v>
      </c>
      <c r="G119" s="32"/>
    </row>
    <row r="120" spans="1:7" ht="32.25" customHeight="1">
      <c r="A120" s="17">
        <v>57</v>
      </c>
      <c r="B120" s="23" t="s">
        <v>165</v>
      </c>
      <c r="C120" s="23"/>
      <c r="D120" s="30" t="s">
        <v>164</v>
      </c>
      <c r="E120" s="30"/>
      <c r="F120" s="31">
        <v>4735.47</v>
      </c>
      <c r="G120" s="32"/>
    </row>
    <row r="121" spans="1:7" ht="51" customHeight="1">
      <c r="A121" s="17">
        <v>58</v>
      </c>
      <c r="B121" s="23" t="s">
        <v>166</v>
      </c>
      <c r="C121" s="23"/>
      <c r="D121" s="30" t="s">
        <v>164</v>
      </c>
      <c r="E121" s="30"/>
      <c r="F121" s="31">
        <v>1472.84</v>
      </c>
      <c r="G121" s="32"/>
    </row>
    <row r="122" spans="1:7" ht="31.5" customHeight="1">
      <c r="A122" s="17">
        <v>59</v>
      </c>
      <c r="B122" s="23" t="s">
        <v>167</v>
      </c>
      <c r="C122" s="23"/>
      <c r="D122" s="30" t="s">
        <v>164</v>
      </c>
      <c r="E122" s="30"/>
      <c r="F122" s="31">
        <v>453.36</v>
      </c>
      <c r="G122" s="32"/>
    </row>
    <row r="123" spans="1:7" ht="28.5" customHeight="1">
      <c r="A123" s="8"/>
      <c r="B123" s="27" t="s">
        <v>65</v>
      </c>
      <c r="C123" s="28"/>
      <c r="D123" s="29"/>
      <c r="E123" s="25"/>
      <c r="F123" s="24">
        <f>SUM(F64:G122)</f>
        <v>150332.64000000001</v>
      </c>
      <c r="G123" s="25"/>
    </row>
    <row r="125" spans="1:7">
      <c r="A125" s="1" t="s">
        <v>24</v>
      </c>
      <c r="D125" s="6">
        <f>3.94*H4*C6</f>
        <v>346653.41400000005</v>
      </c>
      <c r="E125" s="1" t="s">
        <v>25</v>
      </c>
    </row>
    <row r="126" spans="1:7">
      <c r="A126" s="1" t="s">
        <v>26</v>
      </c>
      <c r="D126" s="6">
        <f>743267.66*5.3%+(H4-7)*D7*1.25</f>
        <v>60093.685980000002</v>
      </c>
      <c r="E126" s="1" t="s">
        <v>25</v>
      </c>
    </row>
    <row r="128" spans="1:7">
      <c r="A128" s="1" t="s">
        <v>38</v>
      </c>
    </row>
    <row r="129" spans="1:7">
      <c r="A129" s="1" t="s">
        <v>173</v>
      </c>
    </row>
    <row r="130" spans="1:7">
      <c r="B130" s="1" t="s">
        <v>37</v>
      </c>
      <c r="F130" s="6">
        <v>973244.2</v>
      </c>
      <c r="G130" s="1" t="s">
        <v>25</v>
      </c>
    </row>
    <row r="131" spans="1:7">
      <c r="F131" s="6"/>
    </row>
    <row r="132" spans="1:7">
      <c r="A132" s="1" t="s">
        <v>174</v>
      </c>
    </row>
    <row r="133" spans="1:7">
      <c r="B133" s="1" t="s">
        <v>36</v>
      </c>
      <c r="F133" s="6">
        <f>F59+F123+D125</f>
        <v>882949.73100000015</v>
      </c>
      <c r="G133" s="1" t="s">
        <v>25</v>
      </c>
    </row>
    <row r="135" spans="1:7">
      <c r="A135" s="1" t="s">
        <v>177</v>
      </c>
      <c r="F135" s="6"/>
    </row>
    <row r="136" spans="1:7">
      <c r="B136" s="1" t="s">
        <v>178</v>
      </c>
      <c r="F136" s="6">
        <v>59961.72</v>
      </c>
      <c r="G136" s="1" t="s">
        <v>25</v>
      </c>
    </row>
    <row r="137" spans="1:7">
      <c r="A137" s="1" t="s">
        <v>27</v>
      </c>
    </row>
    <row r="139" spans="1:7" ht="76.5">
      <c r="A139" s="7" t="s">
        <v>28</v>
      </c>
      <c r="B139" s="26" t="s">
        <v>29</v>
      </c>
      <c r="C139" s="26"/>
      <c r="D139" s="7" t="s">
        <v>30</v>
      </c>
      <c r="E139" s="26" t="s">
        <v>31</v>
      </c>
      <c r="F139" s="26"/>
      <c r="G139" s="7" t="s">
        <v>32</v>
      </c>
    </row>
    <row r="140" spans="1:7" ht="27" customHeight="1">
      <c r="A140" s="22" t="s">
        <v>33</v>
      </c>
      <c r="B140" s="21" t="s">
        <v>51</v>
      </c>
      <c r="C140" s="21"/>
      <c r="D140" s="9">
        <v>18</v>
      </c>
      <c r="E140" s="21" t="s">
        <v>53</v>
      </c>
      <c r="F140" s="21"/>
      <c r="G140" s="18">
        <v>18</v>
      </c>
    </row>
    <row r="141" spans="1:7" ht="31.5" customHeight="1">
      <c r="A141" s="22"/>
      <c r="B141" s="21" t="s">
        <v>39</v>
      </c>
      <c r="C141" s="21"/>
      <c r="D141" s="9">
        <v>7</v>
      </c>
      <c r="E141" s="21" t="s">
        <v>53</v>
      </c>
      <c r="F141" s="21"/>
      <c r="G141" s="18">
        <v>7</v>
      </c>
    </row>
    <row r="142" spans="1:7" ht="29.25" customHeight="1">
      <c r="A142" s="22"/>
      <c r="B142" s="21" t="s">
        <v>40</v>
      </c>
      <c r="C142" s="21"/>
      <c r="D142" s="9"/>
      <c r="E142" s="21" t="s">
        <v>53</v>
      </c>
      <c r="F142" s="21"/>
      <c r="G142" s="18"/>
    </row>
    <row r="143" spans="1:7" ht="27" customHeight="1">
      <c r="A143" s="9" t="s">
        <v>41</v>
      </c>
      <c r="B143" s="21" t="s">
        <v>42</v>
      </c>
      <c r="C143" s="21"/>
      <c r="D143" s="9"/>
      <c r="E143" s="21" t="s">
        <v>54</v>
      </c>
      <c r="F143" s="21"/>
      <c r="G143" s="18"/>
    </row>
    <row r="144" spans="1:7" ht="41.25" customHeight="1">
      <c r="A144" s="22" t="s">
        <v>43</v>
      </c>
      <c r="B144" s="21" t="s">
        <v>52</v>
      </c>
      <c r="C144" s="21"/>
      <c r="D144" s="9">
        <v>9</v>
      </c>
      <c r="E144" s="21" t="s">
        <v>55</v>
      </c>
      <c r="F144" s="21"/>
      <c r="G144" s="18">
        <v>9</v>
      </c>
    </row>
    <row r="145" spans="1:7" ht="67.5" customHeight="1">
      <c r="A145" s="22"/>
      <c r="B145" s="21" t="s">
        <v>44</v>
      </c>
      <c r="C145" s="21"/>
      <c r="D145" s="9">
        <v>1</v>
      </c>
      <c r="E145" s="21" t="s">
        <v>56</v>
      </c>
      <c r="F145" s="21"/>
      <c r="G145" s="18">
        <v>1</v>
      </c>
    </row>
    <row r="146" spans="1:7" ht="27.75" customHeight="1">
      <c r="A146" s="22"/>
      <c r="B146" s="21" t="s">
        <v>48</v>
      </c>
      <c r="C146" s="21"/>
      <c r="D146" s="9">
        <v>7</v>
      </c>
      <c r="E146" s="21" t="s">
        <v>57</v>
      </c>
      <c r="F146" s="21"/>
      <c r="G146" s="18">
        <v>7</v>
      </c>
    </row>
    <row r="147" spans="1:7" ht="54" customHeight="1">
      <c r="A147" s="22"/>
      <c r="B147" s="21" t="s">
        <v>49</v>
      </c>
      <c r="C147" s="21"/>
      <c r="D147" s="9"/>
      <c r="E147" s="21" t="s">
        <v>58</v>
      </c>
      <c r="F147" s="21"/>
      <c r="G147" s="18"/>
    </row>
    <row r="148" spans="1:7" ht="25.5" customHeight="1">
      <c r="A148" s="22"/>
      <c r="B148" s="21" t="s">
        <v>50</v>
      </c>
      <c r="C148" s="21"/>
      <c r="D148" s="9"/>
      <c r="E148" s="21" t="s">
        <v>59</v>
      </c>
      <c r="F148" s="21"/>
      <c r="G148" s="18"/>
    </row>
    <row r="149" spans="1:7" ht="39" customHeight="1">
      <c r="A149" s="22"/>
      <c r="B149" s="21" t="s">
        <v>45</v>
      </c>
      <c r="C149" s="21"/>
      <c r="D149" s="9">
        <v>1</v>
      </c>
      <c r="E149" s="21" t="s">
        <v>60</v>
      </c>
      <c r="F149" s="21"/>
      <c r="G149" s="18">
        <v>1</v>
      </c>
    </row>
    <row r="150" spans="1:7" ht="28.5" customHeight="1">
      <c r="A150" s="22"/>
      <c r="B150" s="21" t="s">
        <v>46</v>
      </c>
      <c r="C150" s="21"/>
      <c r="D150" s="9">
        <v>1</v>
      </c>
      <c r="E150" s="21" t="s">
        <v>55</v>
      </c>
      <c r="F150" s="21"/>
      <c r="G150" s="18">
        <v>1</v>
      </c>
    </row>
    <row r="151" spans="1:7">
      <c r="A151" s="22"/>
      <c r="B151" s="21" t="s">
        <v>47</v>
      </c>
      <c r="C151" s="21"/>
      <c r="D151" s="9">
        <v>6</v>
      </c>
      <c r="E151" s="21"/>
      <c r="F151" s="21"/>
      <c r="G151" s="18">
        <v>6</v>
      </c>
    </row>
    <row r="154" spans="1:7">
      <c r="A154" s="1" t="s">
        <v>179</v>
      </c>
      <c r="F154" s="1" t="s">
        <v>61</v>
      </c>
    </row>
    <row r="156" spans="1:7">
      <c r="A156" s="1" t="s">
        <v>64</v>
      </c>
      <c r="F156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270">
    <mergeCell ref="C27:D27"/>
    <mergeCell ref="E27:F27"/>
    <mergeCell ref="A44:A45"/>
    <mergeCell ref="F44:F45"/>
    <mergeCell ref="G44:G45"/>
    <mergeCell ref="A46:A47"/>
    <mergeCell ref="F46:F47"/>
    <mergeCell ref="G46:G47"/>
    <mergeCell ref="A38:A39"/>
    <mergeCell ref="F38:F39"/>
    <mergeCell ref="G38:G39"/>
    <mergeCell ref="A40:A41"/>
    <mergeCell ref="F40:F41"/>
    <mergeCell ref="G40:G41"/>
    <mergeCell ref="A42:A43"/>
    <mergeCell ref="F42:F43"/>
    <mergeCell ref="G42:G43"/>
    <mergeCell ref="F120:G120"/>
    <mergeCell ref="F121:G121"/>
    <mergeCell ref="F122:G122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02:G102"/>
    <mergeCell ref="F103:G103"/>
    <mergeCell ref="F104:G104"/>
    <mergeCell ref="F105:G105"/>
    <mergeCell ref="F106:G106"/>
    <mergeCell ref="F107:G107"/>
    <mergeCell ref="F108:G108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80:G80"/>
    <mergeCell ref="F81:G81"/>
    <mergeCell ref="F82:G82"/>
    <mergeCell ref="F83:G83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02:E102"/>
    <mergeCell ref="D103:E103"/>
    <mergeCell ref="D104:E104"/>
    <mergeCell ref="D105:E105"/>
    <mergeCell ref="D106:E106"/>
    <mergeCell ref="D107:E107"/>
    <mergeCell ref="D108:E108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80:E80"/>
    <mergeCell ref="D81:E81"/>
    <mergeCell ref="D82:E82"/>
    <mergeCell ref="D83:E83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7:E77"/>
    <mergeCell ref="B56:C56"/>
    <mergeCell ref="D56:E56"/>
    <mergeCell ref="F56:G56"/>
    <mergeCell ref="B54:C54"/>
    <mergeCell ref="D54:E54"/>
    <mergeCell ref="F54:G54"/>
    <mergeCell ref="B55:C55"/>
    <mergeCell ref="D55:E55"/>
    <mergeCell ref="F55:G55"/>
    <mergeCell ref="B57:C57"/>
    <mergeCell ref="D57:E57"/>
    <mergeCell ref="F57:G57"/>
    <mergeCell ref="B58:C58"/>
    <mergeCell ref="D58:E58"/>
    <mergeCell ref="F58:G58"/>
    <mergeCell ref="B59:C59"/>
    <mergeCell ref="D59:E59"/>
    <mergeCell ref="F59:G59"/>
    <mergeCell ref="A1:G1"/>
    <mergeCell ref="A2:G2"/>
    <mergeCell ref="A3:G3"/>
    <mergeCell ref="A4:G4"/>
    <mergeCell ref="B53:C53"/>
    <mergeCell ref="D53:E53"/>
    <mergeCell ref="F53:G53"/>
    <mergeCell ref="A17:D17"/>
    <mergeCell ref="E17:F17"/>
    <mergeCell ref="A18:D18"/>
    <mergeCell ref="E18:F18"/>
    <mergeCell ref="A19:D19"/>
    <mergeCell ref="E19:F19"/>
    <mergeCell ref="A20:D20"/>
    <mergeCell ref="E20:F20"/>
    <mergeCell ref="A21:D21"/>
    <mergeCell ref="E21:F21"/>
    <mergeCell ref="A24:B24"/>
    <mergeCell ref="C24:D24"/>
    <mergeCell ref="E24:F24"/>
    <mergeCell ref="C25:D25"/>
    <mergeCell ref="E25:F25"/>
    <mergeCell ref="C26:D26"/>
    <mergeCell ref="E26:F26"/>
    <mergeCell ref="B70:C70"/>
    <mergeCell ref="B71:C71"/>
    <mergeCell ref="B63:C63"/>
    <mergeCell ref="D63:E63"/>
    <mergeCell ref="F63:G63"/>
    <mergeCell ref="B64:C64"/>
    <mergeCell ref="B65:C65"/>
    <mergeCell ref="B66:C66"/>
    <mergeCell ref="B79:C79"/>
    <mergeCell ref="D64:E64"/>
    <mergeCell ref="D65:E65"/>
    <mergeCell ref="D66:E66"/>
    <mergeCell ref="F64:G64"/>
    <mergeCell ref="F65:G65"/>
    <mergeCell ref="F66:G66"/>
    <mergeCell ref="B67:C67"/>
    <mergeCell ref="B68:C68"/>
    <mergeCell ref="B69:C69"/>
    <mergeCell ref="D78:E78"/>
    <mergeCell ref="D79:E79"/>
    <mergeCell ref="F78:G78"/>
    <mergeCell ref="F79:G79"/>
    <mergeCell ref="B75:C75"/>
    <mergeCell ref="D76:E76"/>
    <mergeCell ref="B80:C80"/>
    <mergeCell ref="B81:C81"/>
    <mergeCell ref="B82:C82"/>
    <mergeCell ref="B83:C83"/>
    <mergeCell ref="B72:C72"/>
    <mergeCell ref="B73:C73"/>
    <mergeCell ref="B74:C74"/>
    <mergeCell ref="B76:C76"/>
    <mergeCell ref="B77:C77"/>
    <mergeCell ref="B78:C78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112:C112"/>
    <mergeCell ref="B113:C113"/>
    <mergeCell ref="B114:C114"/>
    <mergeCell ref="B115:C115"/>
    <mergeCell ref="B116:C116"/>
    <mergeCell ref="B117:C117"/>
    <mergeCell ref="B108:C108"/>
    <mergeCell ref="B109:C109"/>
    <mergeCell ref="B110:C110"/>
    <mergeCell ref="B111:C111"/>
    <mergeCell ref="B118:C118"/>
    <mergeCell ref="B119:C119"/>
    <mergeCell ref="B120:C120"/>
    <mergeCell ref="B121:C121"/>
    <mergeCell ref="B122:C122"/>
    <mergeCell ref="F123:G123"/>
    <mergeCell ref="B139:C139"/>
    <mergeCell ref="E139:F139"/>
    <mergeCell ref="A140:A142"/>
    <mergeCell ref="B140:C140"/>
    <mergeCell ref="E140:F140"/>
    <mergeCell ref="B141:C141"/>
    <mergeCell ref="E141:F141"/>
    <mergeCell ref="B142:C142"/>
    <mergeCell ref="E142:F142"/>
    <mergeCell ref="B123:C123"/>
    <mergeCell ref="D123:E123"/>
    <mergeCell ref="D118:E118"/>
    <mergeCell ref="D119:E119"/>
    <mergeCell ref="D120:E120"/>
    <mergeCell ref="D121:E121"/>
    <mergeCell ref="D122:E122"/>
    <mergeCell ref="F118:G118"/>
    <mergeCell ref="F119:G119"/>
    <mergeCell ref="B143:C143"/>
    <mergeCell ref="E143:F143"/>
    <mergeCell ref="A144:A151"/>
    <mergeCell ref="B144:C144"/>
    <mergeCell ref="E144:F144"/>
    <mergeCell ref="B145:C145"/>
    <mergeCell ref="E145:F145"/>
    <mergeCell ref="B146:C146"/>
    <mergeCell ref="E146:F146"/>
    <mergeCell ref="B150:C150"/>
    <mergeCell ref="E150:F150"/>
    <mergeCell ref="B151:C151"/>
    <mergeCell ref="E151:F151"/>
    <mergeCell ref="B147:C147"/>
    <mergeCell ref="E147:F147"/>
    <mergeCell ref="B148:C148"/>
    <mergeCell ref="E148:F148"/>
    <mergeCell ref="B149:C149"/>
    <mergeCell ref="E149:F14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2016-03-14T08:33:41Z</dcterms:modified>
</cp:coreProperties>
</file>