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9"/>
  <c r="F54"/>
  <c r="F52"/>
  <c r="D90"/>
  <c r="F87"/>
  <c r="F51"/>
  <c r="F50"/>
  <c r="E44"/>
  <c r="D44"/>
  <c r="B43"/>
  <c r="B42"/>
  <c r="B41"/>
  <c r="B40"/>
  <c r="B39"/>
  <c r="B38"/>
  <c r="B37"/>
  <c r="B36"/>
  <c r="C6"/>
  <c r="F53" s="1"/>
  <c r="G44" l="1"/>
  <c r="F55"/>
  <c r="F97" s="1"/>
</calcChain>
</file>

<file path=xl/sharedStrings.xml><?xml version="1.0" encoding="utf-8"?>
<sst xmlns="http://schemas.openxmlformats.org/spreadsheetml/2006/main" count="185" uniqueCount="143">
  <si>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</si>
  <si>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</si>
  <si>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</si>
  <si>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</si>
  <si>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</si>
  <si>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</si>
  <si>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</si>
  <si>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</si>
  <si>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</si>
  <si>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</si>
  <si>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</si>
  <si>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</si>
  <si>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</si>
  <si>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</si>
  <si>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</si>
  <si>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</si>
  <si>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</si>
  <si>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</si>
  <si>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</si>
  <si>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</si>
  <si>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</si>
  <si>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</si>
  <si>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</si>
  <si>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</si>
  <si>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</si>
  <si>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</si>
  <si>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</si>
  <si>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</si>
  <si>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</si>
  <si>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</si>
  <si>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</si>
  <si>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</si>
  <si>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</si>
  <si>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</si>
  <si>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</si>
  <si>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</si>
  <si>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</si>
  <si>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</si>
  <si>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</si>
  <si>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</si>
  <si>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</si>
  <si>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</si>
  <si>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</si>
  <si>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</si>
  <si>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</si>
  <si>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</si>
  <si>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</si>
  <si>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</si>
  <si>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</si>
  <si>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</si>
  <si>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</si>
  <si>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</si>
  <si>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</si>
  <si>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</si>
  <si>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</si>
  <si>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</si>
  <si>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</si>
  <si>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</si>
  <si>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</si>
  <si>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</si>
  <si>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</si>
  <si>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</si>
  <si>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</si>
  <si>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</si>
  <si>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</si>
  <si>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</si>
  <si>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 по улице Дружбы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</si>
  <si>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</si>
  <si>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</si>
  <si>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</si>
  <si>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</si>
  <si>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</si>
  <si>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</si>
  <si>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</si>
  <si>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</si>
  <si>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</si>
  <si>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</si>
  <si>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</si>
  <si>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</si>
  <si>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</si>
  <si>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</si>
  <si>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</si>
  <si>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</si>
  <si>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</si>
  <si>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</si>
  <si>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</si>
  <si>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</si>
  <si>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</si>
  <si>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</si>
  <si>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</si>
  <si>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</si>
  <si>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01.10.2011г.</t>
  </si>
  <si>
    <t xml:space="preserve">52 от 18.01.2009г. </t>
  </si>
  <si>
    <t>16.08.2011г.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</si>
  <si>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</si>
  <si>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</si>
  <si>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</si>
  <si>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</si>
  <si>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</si>
  <si>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</si>
  <si>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</si>
  <si>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стояка отопления в подвале</t>
  </si>
  <si>
    <t>Январь</t>
  </si>
  <si>
    <t>Расчистка снега во дворе</t>
  </si>
  <si>
    <t>Установка замка</t>
  </si>
  <si>
    <t>Февраль</t>
  </si>
  <si>
    <t>Прочистка лежака канализации в подвале</t>
  </si>
  <si>
    <t>Очистка кровли от наледи, сосулек</t>
  </si>
  <si>
    <t>Очистка кровли от снега</t>
  </si>
  <si>
    <t>Ремонт освещения площадок, замена выключателя</t>
  </si>
  <si>
    <t>Апрель</t>
  </si>
  <si>
    <t>Замена участка стояка канализации кв.21</t>
  </si>
  <si>
    <t>Июль</t>
  </si>
  <si>
    <t>Снятие двух преобразователей для поверки</t>
  </si>
  <si>
    <t>Поверка преобразователей Мастер Флоу - 2 шт</t>
  </si>
  <si>
    <t>Снятие вычислителя для поверки</t>
  </si>
  <si>
    <t>Август</t>
  </si>
  <si>
    <t>кв.97 замена шаровых кранов отопления</t>
  </si>
  <si>
    <t>Сентябрь</t>
  </si>
  <si>
    <t>кв. 17 замена вентиля на стояке ХВ</t>
  </si>
  <si>
    <t>Поверка прибора учета ТМК-Н</t>
  </si>
  <si>
    <t>кв.88 замена стояка канализации</t>
  </si>
  <si>
    <t>Октябрь</t>
  </si>
  <si>
    <t>Заполнение системы отопления</t>
  </si>
  <si>
    <t>Заполнение системы отопления, наладка циркуляции</t>
  </si>
  <si>
    <t>Слив и заполнение системы отопления</t>
  </si>
  <si>
    <t>Установка 2-х ПРЭМ после поверки</t>
  </si>
  <si>
    <t>Снятие комплекта термометров</t>
  </si>
  <si>
    <t>Поверка комплекта термометров</t>
  </si>
  <si>
    <t>Установка комплекта термометров</t>
  </si>
  <si>
    <t xml:space="preserve">Ремонт освещения площадок  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</si>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</sst>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112" workbookViewId="0">
      <selection activeCell="A119" sqref="A1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66</v>
      </c>
      <c r="B3" s="33"/>
      <c r="C3" s="33"/>
      <c r="D3" s="33"/>
      <c r="E3" s="33"/>
      <c r="F3" s="33"/>
      <c r="G3" s="33"/>
    </row>
    <row r="4" spans="1:8">
      <c r="A4" s="33" t="s">
        <v>100</v>
      </c>
      <c r="B4" s="33"/>
      <c r="C4" s="33"/>
      <c r="D4" s="33"/>
      <c r="E4" s="33"/>
      <c r="F4" s="33"/>
      <c r="G4" s="33"/>
      <c r="H4" s="10">
        <v>12</v>
      </c>
    </row>
    <row r="5" spans="1:8" ht="11.25" customHeight="1"/>
    <row r="6" spans="1:8">
      <c r="A6" s="1" t="s">
        <v>6</v>
      </c>
      <c r="C6" s="2">
        <f>D7+D8</f>
        <v>4397.1000000000004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4306.1000000000004</v>
      </c>
      <c r="E7" s="1" t="s">
        <v>2</v>
      </c>
    </row>
    <row r="8" spans="1:8">
      <c r="B8" s="1" t="s">
        <v>69</v>
      </c>
      <c r="C8" s="2"/>
      <c r="D8" s="1">
        <v>91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98</v>
      </c>
    </row>
    <row r="12" spans="1:8">
      <c r="A12" s="1" t="s">
        <v>73</v>
      </c>
      <c r="E12" s="1">
        <v>500</v>
      </c>
      <c r="F12" s="1" t="s">
        <v>2</v>
      </c>
    </row>
    <row r="13" spans="1:8">
      <c r="A13" s="1" t="s">
        <v>74</v>
      </c>
      <c r="B13" s="1">
        <v>1244</v>
      </c>
      <c r="C13" s="1" t="s">
        <v>2</v>
      </c>
    </row>
    <row r="14" spans="1:8">
      <c r="A14" s="1" t="s">
        <v>75</v>
      </c>
      <c r="D14" s="1">
        <v>4700</v>
      </c>
      <c r="E14" s="1" t="s">
        <v>2</v>
      </c>
    </row>
    <row r="16" spans="1:8">
      <c r="A16" s="1" t="s">
        <v>76</v>
      </c>
    </row>
    <row r="17" spans="1:6">
      <c r="A17" s="27" t="s">
        <v>77</v>
      </c>
      <c r="B17" s="27"/>
      <c r="C17" s="27"/>
      <c r="D17" s="27"/>
      <c r="E17" s="27" t="s">
        <v>78</v>
      </c>
      <c r="F17" s="27"/>
    </row>
    <row r="18" spans="1:6">
      <c r="A18" s="26" t="s">
        <v>79</v>
      </c>
      <c r="B18" s="26"/>
      <c r="C18" s="26"/>
      <c r="D18" s="26"/>
      <c r="E18" s="27" t="s">
        <v>93</v>
      </c>
      <c r="F18" s="27"/>
    </row>
    <row r="19" spans="1:6">
      <c r="A19" s="26" t="s">
        <v>80</v>
      </c>
      <c r="B19" s="26"/>
      <c r="C19" s="26"/>
      <c r="D19" s="26"/>
      <c r="E19" s="27" t="s">
        <v>91</v>
      </c>
      <c r="F19" s="27"/>
    </row>
    <row r="20" spans="1:6">
      <c r="A20" s="26" t="s">
        <v>81</v>
      </c>
      <c r="B20" s="26"/>
      <c r="C20" s="26"/>
      <c r="D20" s="26"/>
      <c r="E20" s="27" t="s">
        <v>91</v>
      </c>
      <c r="F20" s="27"/>
    </row>
    <row r="22" spans="1:6">
      <c r="A22" s="1" t="s">
        <v>82</v>
      </c>
    </row>
    <row r="23" spans="1:6" ht="31.5" customHeight="1">
      <c r="A23" s="37" t="s">
        <v>83</v>
      </c>
      <c r="B23" s="37"/>
      <c r="C23" s="37" t="s">
        <v>84</v>
      </c>
      <c r="D23" s="37"/>
      <c r="E23" s="37" t="s">
        <v>85</v>
      </c>
      <c r="F23" s="37"/>
    </row>
    <row r="24" spans="1:6">
      <c r="A24" s="12" t="s">
        <v>86</v>
      </c>
      <c r="B24" s="12"/>
      <c r="C24" s="27">
        <v>96</v>
      </c>
      <c r="D24" s="27"/>
      <c r="E24" s="27">
        <v>96</v>
      </c>
      <c r="F24" s="27"/>
    </row>
    <row r="25" spans="1:6">
      <c r="A25" s="12" t="s">
        <v>87</v>
      </c>
      <c r="B25" s="12"/>
      <c r="C25" s="27">
        <v>64</v>
      </c>
      <c r="D25" s="27"/>
      <c r="E25" s="27">
        <v>67</v>
      </c>
      <c r="F25" s="27"/>
    </row>
    <row r="27" spans="1:6">
      <c r="A27" s="1" t="s">
        <v>88</v>
      </c>
      <c r="C27" s="13" t="s">
        <v>92</v>
      </c>
    </row>
    <row r="29" spans="1:6">
      <c r="A29" s="1" t="s">
        <v>89</v>
      </c>
    </row>
    <row r="30" spans="1:6">
      <c r="B30" s="1" t="s">
        <v>132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133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21" t="s">
        <v>134</v>
      </c>
      <c r="C35" s="21" t="s">
        <v>135</v>
      </c>
      <c r="D35" s="14" t="s">
        <v>94</v>
      </c>
      <c r="E35" s="16" t="s">
        <v>4</v>
      </c>
      <c r="F35" s="22" t="s">
        <v>138</v>
      </c>
      <c r="G35" s="22" t="s">
        <v>139</v>
      </c>
      <c r="H35" s="15"/>
      <c r="I35" s="15"/>
      <c r="J35" s="15"/>
    </row>
    <row r="36" spans="1:10">
      <c r="A36" s="42" t="s">
        <v>34</v>
      </c>
      <c r="B36" s="4">
        <f>D36/C36</f>
        <v>68277.123778501627</v>
      </c>
      <c r="C36" s="5">
        <v>3.07</v>
      </c>
      <c r="D36" s="5">
        <v>209610.77</v>
      </c>
      <c r="E36" s="5">
        <v>-3103.77</v>
      </c>
      <c r="F36" s="44">
        <v>407746.21</v>
      </c>
      <c r="G36" s="45">
        <f>D36+D37+E36+E37-F36</f>
        <v>14079.259999999951</v>
      </c>
    </row>
    <row r="37" spans="1:10">
      <c r="A37" s="43"/>
      <c r="B37" s="4">
        <f>D37/C37</f>
        <v>66854.170149253725</v>
      </c>
      <c r="C37" s="5">
        <v>3.35</v>
      </c>
      <c r="D37" s="5">
        <v>223961.47</v>
      </c>
      <c r="E37" s="5">
        <v>-8643</v>
      </c>
      <c r="F37" s="44"/>
      <c r="G37" s="46"/>
    </row>
    <row r="38" spans="1:10">
      <c r="A38" s="42" t="s">
        <v>35</v>
      </c>
      <c r="B38" s="4">
        <f t="shared" ref="B38:B43" si="0">D38/C38</f>
        <v>340.89997718255228</v>
      </c>
      <c r="C38" s="5">
        <v>1577.74</v>
      </c>
      <c r="D38" s="5">
        <v>537851.53</v>
      </c>
      <c r="E38" s="5"/>
      <c r="F38" s="44">
        <v>923488.6</v>
      </c>
      <c r="G38" s="45">
        <f t="shared" ref="G38" si="1">D38+D39+E38+E39-F38</f>
        <v>38322.920000000042</v>
      </c>
    </row>
    <row r="39" spans="1:10">
      <c r="A39" s="43"/>
      <c r="B39" s="4">
        <f t="shared" si="0"/>
        <v>241.43094935735721</v>
      </c>
      <c r="C39" s="5">
        <v>1756.03</v>
      </c>
      <c r="D39" s="5">
        <v>423959.99</v>
      </c>
      <c r="E39" s="5"/>
      <c r="F39" s="44"/>
      <c r="G39" s="46"/>
    </row>
    <row r="40" spans="1:10" ht="16.5" customHeight="1">
      <c r="A40" s="42" t="s">
        <v>95</v>
      </c>
      <c r="B40" s="4">
        <f t="shared" si="0"/>
        <v>5647.3020172910656</v>
      </c>
      <c r="C40" s="5">
        <v>17.350000000000001</v>
      </c>
      <c r="D40" s="5">
        <v>97980.69</v>
      </c>
      <c r="E40" s="5">
        <v>-1902.8</v>
      </c>
      <c r="F40" s="44">
        <v>189422.4</v>
      </c>
      <c r="G40" s="45">
        <f t="shared" ref="G40" si="2">D40+D41+E40+E41-F40</f>
        <v>6640.3300000000454</v>
      </c>
    </row>
    <row r="41" spans="1:10">
      <c r="A41" s="43"/>
      <c r="B41" s="4">
        <f t="shared" si="0"/>
        <v>5261.4270887389721</v>
      </c>
      <c r="C41" s="5">
        <v>19.27</v>
      </c>
      <c r="D41" s="5">
        <v>101387.7</v>
      </c>
      <c r="E41" s="5">
        <v>-1402.86</v>
      </c>
      <c r="F41" s="44"/>
      <c r="G41" s="46"/>
    </row>
    <row r="42" spans="1:10" ht="16.5" customHeight="1">
      <c r="A42" s="42" t="s">
        <v>96</v>
      </c>
      <c r="B42" s="4">
        <f t="shared" si="0"/>
        <v>4824.2507496251874</v>
      </c>
      <c r="C42" s="5">
        <v>26.68</v>
      </c>
      <c r="D42" s="5">
        <v>128711.01</v>
      </c>
      <c r="E42" s="5">
        <v>-2925.97</v>
      </c>
      <c r="F42" s="44">
        <v>258877.19</v>
      </c>
      <c r="G42" s="45">
        <f t="shared" ref="G42" si="3">D42+D43+E42+E43-F42</f>
        <v>9231.6600000000326</v>
      </c>
    </row>
    <row r="43" spans="1:10">
      <c r="A43" s="43"/>
      <c r="B43" s="4">
        <f t="shared" si="0"/>
        <v>5094.8122794636556</v>
      </c>
      <c r="C43" s="5">
        <v>28.34</v>
      </c>
      <c r="D43" s="5">
        <v>144386.98000000001</v>
      </c>
      <c r="E43" s="5">
        <v>-2063.17</v>
      </c>
      <c r="F43" s="44"/>
      <c r="G43" s="46"/>
    </row>
    <row r="44" spans="1:10">
      <c r="A44" s="3" t="s">
        <v>63</v>
      </c>
      <c r="B44" s="4"/>
      <c r="C44" s="5"/>
      <c r="D44" s="5">
        <f>SUM(D36:D43)</f>
        <v>1867850.14</v>
      </c>
      <c r="E44" s="5">
        <f>SUM(E36:E43)</f>
        <v>-20041.57</v>
      </c>
      <c r="F44" s="5">
        <f t="shared" ref="F44:G44" si="4">SUM(F36:F43)</f>
        <v>1779534.4</v>
      </c>
      <c r="G44" s="5">
        <f t="shared" si="4"/>
        <v>68274.170000000071</v>
      </c>
    </row>
    <row r="47" spans="1:10">
      <c r="A47" s="1" t="s">
        <v>7</v>
      </c>
    </row>
    <row r="49" spans="1:7" ht="64.5" customHeight="1">
      <c r="A49" s="8" t="s">
        <v>8</v>
      </c>
      <c r="B49" s="29" t="s">
        <v>9</v>
      </c>
      <c r="C49" s="30"/>
      <c r="D49" s="29" t="s">
        <v>10</v>
      </c>
      <c r="E49" s="30"/>
      <c r="F49" s="29" t="s">
        <v>11</v>
      </c>
      <c r="G49" s="30"/>
    </row>
    <row r="50" spans="1:7" ht="36.75" customHeight="1">
      <c r="A50" s="8">
        <v>1</v>
      </c>
      <c r="B50" s="28" t="s">
        <v>98</v>
      </c>
      <c r="C50" s="28"/>
      <c r="D50" s="32" t="s">
        <v>12</v>
      </c>
      <c r="E50" s="32"/>
      <c r="F50" s="31">
        <f>0.58*H4*D7</f>
        <v>29970.455999999998</v>
      </c>
      <c r="G50" s="31"/>
    </row>
    <row r="51" spans="1:7" ht="32.25" customHeight="1">
      <c r="A51" s="8">
        <v>2</v>
      </c>
      <c r="B51" s="28" t="s">
        <v>13</v>
      </c>
      <c r="C51" s="28"/>
      <c r="D51" s="32" t="s">
        <v>12</v>
      </c>
      <c r="E51" s="32"/>
      <c r="F51" s="31">
        <f>1.82*H4*D7</f>
        <v>94045.224000000002</v>
      </c>
      <c r="G51" s="31"/>
    </row>
    <row r="52" spans="1:7" ht="18.75" customHeight="1">
      <c r="A52" s="11">
        <v>3</v>
      </c>
      <c r="B52" s="28" t="s">
        <v>14</v>
      </c>
      <c r="C52" s="28"/>
      <c r="D52" s="32" t="s">
        <v>15</v>
      </c>
      <c r="E52" s="32"/>
      <c r="F52" s="31">
        <f>0.17*H4*D7</f>
        <v>8784.4440000000013</v>
      </c>
      <c r="G52" s="31"/>
    </row>
    <row r="53" spans="1:7" ht="68.25" customHeight="1">
      <c r="A53" s="11">
        <v>4</v>
      </c>
      <c r="B53" s="28" t="s">
        <v>16</v>
      </c>
      <c r="C53" s="28"/>
      <c r="D53" s="29" t="s">
        <v>99</v>
      </c>
      <c r="E53" s="30"/>
      <c r="F53" s="31">
        <f>0.84*H4*C6</f>
        <v>44322.768000000004</v>
      </c>
      <c r="G53" s="31"/>
    </row>
    <row r="54" spans="1:7" ht="61.5" customHeight="1">
      <c r="A54" s="11">
        <v>5</v>
      </c>
      <c r="B54" s="28" t="s">
        <v>17</v>
      </c>
      <c r="C54" s="28"/>
      <c r="D54" s="32" t="s">
        <v>18</v>
      </c>
      <c r="E54" s="32"/>
      <c r="F54" s="31">
        <f>1.37*H4*C6</f>
        <v>72288.324000000008</v>
      </c>
      <c r="G54" s="31"/>
    </row>
    <row r="55" spans="1:7" ht="33.75" customHeight="1">
      <c r="A55" s="8"/>
      <c r="B55" s="28" t="s">
        <v>19</v>
      </c>
      <c r="C55" s="28"/>
      <c r="D55" s="32"/>
      <c r="E55" s="32"/>
      <c r="F55" s="31">
        <f>SUM(F50:G54)</f>
        <v>249411.21600000001</v>
      </c>
      <c r="G55" s="31"/>
    </row>
    <row r="57" spans="1:7">
      <c r="A57" s="1" t="s">
        <v>20</v>
      </c>
    </row>
    <row r="59" spans="1:7" ht="48" customHeight="1">
      <c r="A59" s="8" t="s">
        <v>8</v>
      </c>
      <c r="B59" s="32" t="s">
        <v>21</v>
      </c>
      <c r="C59" s="32"/>
      <c r="D59" s="29" t="s">
        <v>22</v>
      </c>
      <c r="E59" s="30"/>
      <c r="F59" s="29" t="s">
        <v>23</v>
      </c>
      <c r="G59" s="30"/>
    </row>
    <row r="60" spans="1:7" ht="35.25" customHeight="1">
      <c r="A60" s="8">
        <v>1</v>
      </c>
      <c r="B60" s="34" t="s">
        <v>101</v>
      </c>
      <c r="C60" s="34"/>
      <c r="D60" s="25" t="s">
        <v>102</v>
      </c>
      <c r="E60" s="25"/>
      <c r="F60" s="23">
        <v>1287.3699999999999</v>
      </c>
      <c r="G60" s="24"/>
    </row>
    <row r="61" spans="1:7">
      <c r="A61" s="8">
        <v>2</v>
      </c>
      <c r="B61" s="34" t="s">
        <v>103</v>
      </c>
      <c r="C61" s="34"/>
      <c r="D61" s="25" t="s">
        <v>102</v>
      </c>
      <c r="E61" s="25"/>
      <c r="F61" s="23">
        <v>1081.6400000000001</v>
      </c>
      <c r="G61" s="24"/>
    </row>
    <row r="62" spans="1:7">
      <c r="A62" s="17">
        <v>3</v>
      </c>
      <c r="B62" s="34" t="s">
        <v>104</v>
      </c>
      <c r="C62" s="34"/>
      <c r="D62" s="25" t="s">
        <v>105</v>
      </c>
      <c r="E62" s="25"/>
      <c r="F62" s="23">
        <v>487</v>
      </c>
      <c r="G62" s="24"/>
    </row>
    <row r="63" spans="1:7" ht="30.75" customHeight="1">
      <c r="A63" s="17">
        <v>4</v>
      </c>
      <c r="B63" s="34" t="s">
        <v>106</v>
      </c>
      <c r="C63" s="34"/>
      <c r="D63" s="25" t="s">
        <v>105</v>
      </c>
      <c r="E63" s="25"/>
      <c r="F63" s="23">
        <v>2502.14</v>
      </c>
      <c r="G63" s="24"/>
    </row>
    <row r="64" spans="1:7" ht="30" customHeight="1">
      <c r="A64" s="17">
        <v>5</v>
      </c>
      <c r="B64" s="34" t="s">
        <v>107</v>
      </c>
      <c r="C64" s="34"/>
      <c r="D64" s="25" t="s">
        <v>105</v>
      </c>
      <c r="E64" s="25"/>
      <c r="F64" s="23">
        <v>3233.76</v>
      </c>
      <c r="G64" s="24"/>
    </row>
    <row r="65" spans="1:7">
      <c r="A65" s="17">
        <v>6</v>
      </c>
      <c r="B65" s="34" t="s">
        <v>108</v>
      </c>
      <c r="C65" s="34"/>
      <c r="D65" s="25" t="s">
        <v>105</v>
      </c>
      <c r="E65" s="25"/>
      <c r="F65" s="23">
        <v>819.84</v>
      </c>
      <c r="G65" s="24"/>
    </row>
    <row r="66" spans="1:7" ht="48.75" customHeight="1">
      <c r="A66" s="17">
        <v>7</v>
      </c>
      <c r="B66" s="34" t="s">
        <v>109</v>
      </c>
      <c r="C66" s="34"/>
      <c r="D66" s="25" t="s">
        <v>110</v>
      </c>
      <c r="E66" s="25"/>
      <c r="F66" s="23">
        <v>641.49</v>
      </c>
      <c r="G66" s="24"/>
    </row>
    <row r="67" spans="1:7" ht="37.5" customHeight="1">
      <c r="A67" s="17">
        <v>8</v>
      </c>
      <c r="B67" s="34" t="s">
        <v>111</v>
      </c>
      <c r="C67" s="34"/>
      <c r="D67" s="25" t="s">
        <v>112</v>
      </c>
      <c r="E67" s="25"/>
      <c r="F67" s="23">
        <v>1565.97</v>
      </c>
      <c r="G67" s="24"/>
    </row>
    <row r="68" spans="1:7" ht="30.75" customHeight="1">
      <c r="A68" s="17">
        <v>9</v>
      </c>
      <c r="B68" s="34" t="s">
        <v>113</v>
      </c>
      <c r="C68" s="34"/>
      <c r="D68" s="25" t="s">
        <v>112</v>
      </c>
      <c r="E68" s="25"/>
      <c r="F68" s="23">
        <v>1998.67</v>
      </c>
      <c r="G68" s="24"/>
    </row>
    <row r="69" spans="1:7" ht="32.25" customHeight="1">
      <c r="A69" s="17">
        <v>10</v>
      </c>
      <c r="B69" s="34" t="s">
        <v>114</v>
      </c>
      <c r="C69" s="34"/>
      <c r="D69" s="25" t="s">
        <v>112</v>
      </c>
      <c r="E69" s="25"/>
      <c r="F69" s="23">
        <v>4738.4799999999996</v>
      </c>
      <c r="G69" s="24"/>
    </row>
    <row r="70" spans="1:7" ht="34.5" customHeight="1">
      <c r="A70" s="17">
        <v>11</v>
      </c>
      <c r="B70" s="34" t="s">
        <v>115</v>
      </c>
      <c r="C70" s="34"/>
      <c r="D70" s="25" t="s">
        <v>116</v>
      </c>
      <c r="E70" s="25"/>
      <c r="F70" s="23">
        <v>749.5</v>
      </c>
      <c r="G70" s="24"/>
    </row>
    <row r="71" spans="1:7" ht="34.5" customHeight="1">
      <c r="A71" s="18">
        <v>12</v>
      </c>
      <c r="B71" s="34" t="s">
        <v>126</v>
      </c>
      <c r="C71" s="34"/>
      <c r="D71" s="25" t="s">
        <v>116</v>
      </c>
      <c r="E71" s="25"/>
      <c r="F71" s="23">
        <v>1998.67</v>
      </c>
      <c r="G71" s="24"/>
    </row>
    <row r="72" spans="1:7" ht="33.75" customHeight="1">
      <c r="A72" s="18">
        <v>13</v>
      </c>
      <c r="B72" s="34" t="s">
        <v>117</v>
      </c>
      <c r="C72" s="34"/>
      <c r="D72" s="25" t="s">
        <v>118</v>
      </c>
      <c r="E72" s="25"/>
      <c r="F72" s="23">
        <v>983.06</v>
      </c>
      <c r="G72" s="24"/>
    </row>
    <row r="73" spans="1:7" ht="30.75" customHeight="1">
      <c r="A73" s="18">
        <v>14</v>
      </c>
      <c r="B73" s="34" t="s">
        <v>119</v>
      </c>
      <c r="C73" s="34"/>
      <c r="D73" s="25" t="s">
        <v>118</v>
      </c>
      <c r="E73" s="25"/>
      <c r="F73" s="23">
        <v>184.1</v>
      </c>
      <c r="G73" s="24"/>
    </row>
    <row r="74" spans="1:7" ht="33.75" customHeight="1">
      <c r="A74" s="18">
        <v>15</v>
      </c>
      <c r="B74" s="34" t="s">
        <v>120</v>
      </c>
      <c r="C74" s="34"/>
      <c r="D74" s="25" t="s">
        <v>118</v>
      </c>
      <c r="E74" s="25"/>
      <c r="F74" s="23">
        <v>5169.25</v>
      </c>
      <c r="G74" s="24"/>
    </row>
    <row r="75" spans="1:7" ht="30.75" customHeight="1">
      <c r="A75" s="18">
        <v>16</v>
      </c>
      <c r="B75" s="34" t="s">
        <v>121</v>
      </c>
      <c r="C75" s="34"/>
      <c r="D75" s="25" t="s">
        <v>122</v>
      </c>
      <c r="E75" s="25"/>
      <c r="F75" s="23">
        <v>2565.54</v>
      </c>
      <c r="G75" s="24"/>
    </row>
    <row r="76" spans="1:7" ht="32.25" customHeight="1">
      <c r="A76" s="18">
        <v>17</v>
      </c>
      <c r="B76" s="34" t="s">
        <v>106</v>
      </c>
      <c r="C76" s="34"/>
      <c r="D76" s="25" t="s">
        <v>122</v>
      </c>
      <c r="E76" s="25"/>
      <c r="F76" s="23">
        <v>1137.05</v>
      </c>
      <c r="G76" s="24"/>
    </row>
    <row r="77" spans="1:7" ht="32.25" customHeight="1">
      <c r="A77" s="18">
        <v>18</v>
      </c>
      <c r="B77" s="34" t="s">
        <v>106</v>
      </c>
      <c r="C77" s="34"/>
      <c r="D77" s="25" t="s">
        <v>122</v>
      </c>
      <c r="E77" s="25"/>
      <c r="F77" s="23">
        <v>586.15</v>
      </c>
      <c r="G77" s="24"/>
    </row>
    <row r="78" spans="1:7" ht="33" customHeight="1">
      <c r="A78" s="18">
        <v>19</v>
      </c>
      <c r="B78" s="34" t="s">
        <v>106</v>
      </c>
      <c r="C78" s="34"/>
      <c r="D78" s="25" t="s">
        <v>122</v>
      </c>
      <c r="E78" s="25"/>
      <c r="F78" s="23">
        <v>817.16</v>
      </c>
      <c r="G78" s="24"/>
    </row>
    <row r="79" spans="1:7" ht="33" customHeight="1">
      <c r="A79" s="18">
        <v>20</v>
      </c>
      <c r="B79" s="34" t="s">
        <v>123</v>
      </c>
      <c r="C79" s="34"/>
      <c r="D79" s="25" t="s">
        <v>122</v>
      </c>
      <c r="E79" s="25"/>
      <c r="F79" s="23">
        <v>506.28</v>
      </c>
      <c r="G79" s="24"/>
    </row>
    <row r="80" spans="1:7" ht="46.5" customHeight="1">
      <c r="A80" s="18">
        <v>21</v>
      </c>
      <c r="B80" s="34" t="s">
        <v>124</v>
      </c>
      <c r="C80" s="34"/>
      <c r="D80" s="25" t="s">
        <v>122</v>
      </c>
      <c r="E80" s="25"/>
      <c r="F80" s="23">
        <v>39.07</v>
      </c>
      <c r="G80" s="24"/>
    </row>
    <row r="81" spans="1:7" ht="31.5" customHeight="1">
      <c r="A81" s="18">
        <v>22</v>
      </c>
      <c r="B81" s="34" t="s">
        <v>123</v>
      </c>
      <c r="C81" s="34"/>
      <c r="D81" s="25" t="s">
        <v>122</v>
      </c>
      <c r="E81" s="25"/>
      <c r="F81" s="23">
        <v>827.5</v>
      </c>
      <c r="G81" s="24"/>
    </row>
    <row r="82" spans="1:7" ht="36.75" customHeight="1">
      <c r="A82" s="18">
        <v>23</v>
      </c>
      <c r="B82" s="34" t="s">
        <v>125</v>
      </c>
      <c r="C82" s="34"/>
      <c r="D82" s="25" t="s">
        <v>122</v>
      </c>
      <c r="E82" s="25"/>
      <c r="F82" s="23">
        <v>532.73</v>
      </c>
      <c r="G82" s="24"/>
    </row>
    <row r="83" spans="1:7" ht="39" customHeight="1">
      <c r="A83" s="18">
        <v>24</v>
      </c>
      <c r="B83" s="34" t="s">
        <v>127</v>
      </c>
      <c r="C83" s="34"/>
      <c r="D83" s="25" t="s">
        <v>122</v>
      </c>
      <c r="E83" s="25"/>
      <c r="F83" s="23">
        <v>749.5</v>
      </c>
      <c r="G83" s="24"/>
    </row>
    <row r="84" spans="1:7" ht="38.25" customHeight="1">
      <c r="A84" s="18">
        <v>25</v>
      </c>
      <c r="B84" s="34" t="s">
        <v>128</v>
      </c>
      <c r="C84" s="34"/>
      <c r="D84" s="25" t="s">
        <v>122</v>
      </c>
      <c r="E84" s="25"/>
      <c r="F84" s="23">
        <v>1550.78</v>
      </c>
      <c r="G84" s="24"/>
    </row>
    <row r="85" spans="1:7" ht="37.5" customHeight="1">
      <c r="A85" s="18">
        <v>26</v>
      </c>
      <c r="B85" s="34" t="s">
        <v>129</v>
      </c>
      <c r="C85" s="34"/>
      <c r="D85" s="25" t="s">
        <v>122</v>
      </c>
      <c r="E85" s="25"/>
      <c r="F85" s="23">
        <v>749.5</v>
      </c>
      <c r="G85" s="24"/>
    </row>
    <row r="86" spans="1:7" ht="37.5" customHeight="1">
      <c r="A86" s="19">
        <v>27</v>
      </c>
      <c r="B86" s="34" t="s">
        <v>130</v>
      </c>
      <c r="C86" s="34"/>
      <c r="D86" s="25" t="s">
        <v>131</v>
      </c>
      <c r="E86" s="25"/>
      <c r="F86" s="23">
        <v>840.46</v>
      </c>
      <c r="G86" s="24"/>
    </row>
    <row r="87" spans="1:7" ht="48.75" customHeight="1">
      <c r="A87" s="8"/>
      <c r="B87" s="40" t="s">
        <v>65</v>
      </c>
      <c r="C87" s="41"/>
      <c r="D87" s="29"/>
      <c r="E87" s="30"/>
      <c r="F87" s="38">
        <f>SUM(F60:G86)</f>
        <v>38342.660000000003</v>
      </c>
      <c r="G87" s="30"/>
    </row>
    <row r="89" spans="1:7">
      <c r="A89" s="1" t="s">
        <v>24</v>
      </c>
      <c r="D89" s="6">
        <f>3.94*H4*C6</f>
        <v>207894.88800000004</v>
      </c>
      <c r="E89" s="1" t="s">
        <v>25</v>
      </c>
    </row>
    <row r="90" spans="1:7">
      <c r="A90" s="1" t="s">
        <v>26</v>
      </c>
      <c r="D90" s="6">
        <f>365447.44*5.3%+(H4-7)*D7*1.25</f>
        <v>46281.839319999999</v>
      </c>
      <c r="E90" s="1" t="s">
        <v>25</v>
      </c>
    </row>
    <row r="92" spans="1:7">
      <c r="A92" s="1" t="s">
        <v>38</v>
      </c>
    </row>
    <row r="93" spans="1:7">
      <c r="A93" s="1" t="s">
        <v>136</v>
      </c>
    </row>
    <row r="94" spans="1:7">
      <c r="B94" s="1" t="s">
        <v>37</v>
      </c>
      <c r="F94" s="6">
        <v>649121.74</v>
      </c>
      <c r="G94" s="1" t="s">
        <v>25</v>
      </c>
    </row>
    <row r="95" spans="1:7">
      <c r="F95" s="6"/>
    </row>
    <row r="96" spans="1:7">
      <c r="A96" s="1" t="s">
        <v>137</v>
      </c>
    </row>
    <row r="97" spans="1:7">
      <c r="B97" s="1" t="s">
        <v>36</v>
      </c>
      <c r="F97" s="6">
        <f>F55+F87+D89</f>
        <v>495648.76400000008</v>
      </c>
      <c r="G97" s="1" t="s">
        <v>25</v>
      </c>
    </row>
    <row r="98" spans="1:7">
      <c r="F98" s="6"/>
    </row>
    <row r="99" spans="1:7">
      <c r="A99" s="1" t="s">
        <v>140</v>
      </c>
      <c r="F99" s="6"/>
    </row>
    <row r="100" spans="1:7">
      <c r="B100" s="1" t="s">
        <v>141</v>
      </c>
      <c r="F100" s="6">
        <v>148962.76999999999</v>
      </c>
      <c r="G100" s="1" t="s">
        <v>25</v>
      </c>
    </row>
    <row r="102" spans="1:7">
      <c r="A102" s="1" t="s">
        <v>27</v>
      </c>
    </row>
    <row r="103" spans="1:7" ht="30" customHeight="1"/>
    <row r="104" spans="1:7" ht="27.75" customHeight="1">
      <c r="A104" s="7" t="s">
        <v>28</v>
      </c>
      <c r="B104" s="39" t="s">
        <v>29</v>
      </c>
      <c r="C104" s="39"/>
      <c r="D104" s="7" t="s">
        <v>30</v>
      </c>
      <c r="E104" s="39" t="s">
        <v>31</v>
      </c>
      <c r="F104" s="39"/>
      <c r="G104" s="7" t="s">
        <v>32</v>
      </c>
    </row>
    <row r="105" spans="1:7" ht="27.75" customHeight="1">
      <c r="A105" s="35" t="s">
        <v>33</v>
      </c>
      <c r="B105" s="36" t="s">
        <v>51</v>
      </c>
      <c r="C105" s="36"/>
      <c r="D105" s="9">
        <v>7</v>
      </c>
      <c r="E105" s="36" t="s">
        <v>53</v>
      </c>
      <c r="F105" s="36"/>
      <c r="G105" s="20">
        <v>7</v>
      </c>
    </row>
    <row r="106" spans="1:7" ht="28.5" customHeight="1">
      <c r="A106" s="35"/>
      <c r="B106" s="36" t="s">
        <v>39</v>
      </c>
      <c r="C106" s="36"/>
      <c r="D106" s="9">
        <v>2</v>
      </c>
      <c r="E106" s="36" t="s">
        <v>53</v>
      </c>
      <c r="F106" s="36"/>
      <c r="G106" s="20">
        <v>2</v>
      </c>
    </row>
    <row r="107" spans="1:7" ht="40.5" customHeight="1">
      <c r="A107" s="35"/>
      <c r="B107" s="36" t="s">
        <v>40</v>
      </c>
      <c r="C107" s="36"/>
      <c r="D107" s="9"/>
      <c r="E107" s="36" t="s">
        <v>53</v>
      </c>
      <c r="F107" s="36"/>
      <c r="G107" s="20"/>
    </row>
    <row r="108" spans="1:7" ht="63.75" customHeight="1">
      <c r="A108" s="9" t="s">
        <v>41</v>
      </c>
      <c r="B108" s="36" t="s">
        <v>42</v>
      </c>
      <c r="C108" s="36"/>
      <c r="D108" s="9"/>
      <c r="E108" s="36" t="s">
        <v>54</v>
      </c>
      <c r="F108" s="36"/>
      <c r="G108" s="20"/>
    </row>
    <row r="109" spans="1:7" ht="28.5" customHeight="1">
      <c r="A109" s="35" t="s">
        <v>43</v>
      </c>
      <c r="B109" s="36" t="s">
        <v>52</v>
      </c>
      <c r="C109" s="36"/>
      <c r="D109" s="9">
        <v>5</v>
      </c>
      <c r="E109" s="36" t="s">
        <v>55</v>
      </c>
      <c r="F109" s="36"/>
      <c r="G109" s="20">
        <v>5</v>
      </c>
    </row>
    <row r="110" spans="1:7" ht="54.75" customHeight="1">
      <c r="A110" s="35"/>
      <c r="B110" s="36" t="s">
        <v>44</v>
      </c>
      <c r="C110" s="36"/>
      <c r="D110" s="9"/>
      <c r="E110" s="36" t="s">
        <v>56</v>
      </c>
      <c r="F110" s="36"/>
      <c r="G110" s="20"/>
    </row>
    <row r="111" spans="1:7" ht="27" customHeight="1">
      <c r="A111" s="35"/>
      <c r="B111" s="36" t="s">
        <v>48</v>
      </c>
      <c r="C111" s="36"/>
      <c r="D111" s="9">
        <v>4</v>
      </c>
      <c r="E111" s="36" t="s">
        <v>57</v>
      </c>
      <c r="F111" s="36"/>
      <c r="G111" s="20">
        <v>4</v>
      </c>
    </row>
    <row r="112" spans="1:7" ht="39" customHeight="1">
      <c r="A112" s="35"/>
      <c r="B112" s="36" t="s">
        <v>49</v>
      </c>
      <c r="C112" s="36"/>
      <c r="D112" s="9"/>
      <c r="E112" s="36" t="s">
        <v>58</v>
      </c>
      <c r="F112" s="36"/>
      <c r="G112" s="20"/>
    </row>
    <row r="113" spans="1:7" ht="25.5" customHeight="1">
      <c r="A113" s="35"/>
      <c r="B113" s="36" t="s">
        <v>50</v>
      </c>
      <c r="C113" s="36"/>
      <c r="D113" s="9">
        <v>1</v>
      </c>
      <c r="E113" s="36" t="s">
        <v>59</v>
      </c>
      <c r="F113" s="36"/>
      <c r="G113" s="20">
        <v>1</v>
      </c>
    </row>
    <row r="114" spans="1:7">
      <c r="A114" s="35"/>
      <c r="B114" s="36" t="s">
        <v>45</v>
      </c>
      <c r="C114" s="36"/>
      <c r="D114" s="9"/>
      <c r="E114" s="36" t="s">
        <v>60</v>
      </c>
      <c r="F114" s="36"/>
      <c r="G114" s="20"/>
    </row>
    <row r="115" spans="1:7">
      <c r="A115" s="35"/>
      <c r="B115" s="36" t="s">
        <v>46</v>
      </c>
      <c r="C115" s="36"/>
      <c r="D115" s="9">
        <v>4</v>
      </c>
      <c r="E115" s="36" t="s">
        <v>55</v>
      </c>
      <c r="F115" s="36"/>
      <c r="G115" s="20">
        <v>4</v>
      </c>
    </row>
    <row r="116" spans="1:7">
      <c r="A116" s="35"/>
      <c r="B116" s="36" t="s">
        <v>47</v>
      </c>
      <c r="C116" s="36"/>
      <c r="D116" s="9">
        <v>3</v>
      </c>
      <c r="E116" s="36"/>
      <c r="F116" s="36"/>
      <c r="G116" s="20">
        <v>3</v>
      </c>
    </row>
    <row r="119" spans="1:7">
      <c r="A119" s="1" t="s">
        <v>142</v>
      </c>
      <c r="F119" s="1" t="s">
        <v>61</v>
      </c>
    </row>
    <row r="121" spans="1:7">
      <c r="A121" s="1" t="s">
        <v>64</v>
      </c>
      <c r="F121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7">
    <mergeCell ref="D86:E86"/>
    <mergeCell ref="F86:G86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B85:C85"/>
    <mergeCell ref="B79:C79"/>
    <mergeCell ref="B80:C80"/>
    <mergeCell ref="B81:C81"/>
    <mergeCell ref="B82:C82"/>
    <mergeCell ref="B83:C83"/>
    <mergeCell ref="B84:C84"/>
    <mergeCell ref="B64:C64"/>
    <mergeCell ref="B65:C65"/>
    <mergeCell ref="B66:C66"/>
    <mergeCell ref="B59:C59"/>
    <mergeCell ref="D59:E59"/>
    <mergeCell ref="F59:G59"/>
    <mergeCell ref="A23:B23"/>
    <mergeCell ref="C23:D23"/>
    <mergeCell ref="E23:F23"/>
    <mergeCell ref="C24:D24"/>
    <mergeCell ref="E24:F24"/>
    <mergeCell ref="C25:D25"/>
    <mergeCell ref="E25:F25"/>
    <mergeCell ref="B108:C108"/>
    <mergeCell ref="E108:F108"/>
    <mergeCell ref="F87:G87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7:C87"/>
    <mergeCell ref="D87:E87"/>
    <mergeCell ref="A42:A43"/>
    <mergeCell ref="F42:F43"/>
    <mergeCell ref="G42:G43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A109:A116"/>
    <mergeCell ref="B109:C109"/>
    <mergeCell ref="B86:C86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2:C72"/>
    <mergeCell ref="B73:C73"/>
    <mergeCell ref="B71:C71"/>
    <mergeCell ref="B60:C60"/>
    <mergeCell ref="B61:C61"/>
    <mergeCell ref="F62:G62"/>
    <mergeCell ref="F63:G63"/>
    <mergeCell ref="F64:G64"/>
    <mergeCell ref="F65:G65"/>
    <mergeCell ref="F66:G66"/>
    <mergeCell ref="B55:C55"/>
    <mergeCell ref="D55:E55"/>
    <mergeCell ref="F55:G55"/>
    <mergeCell ref="D60:E60"/>
    <mergeCell ref="D61:E61"/>
    <mergeCell ref="F60:G60"/>
    <mergeCell ref="F61:G61"/>
    <mergeCell ref="B62:C62"/>
    <mergeCell ref="B63:C63"/>
    <mergeCell ref="B53:C53"/>
    <mergeCell ref="D53:E53"/>
    <mergeCell ref="F53:G53"/>
    <mergeCell ref="B54:C54"/>
    <mergeCell ref="D54:E54"/>
    <mergeCell ref="F54:G5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18:D18"/>
    <mergeCell ref="E18:F18"/>
    <mergeCell ref="A19:D19"/>
    <mergeCell ref="E19:F19"/>
    <mergeCell ref="A20:D20"/>
    <mergeCell ref="E20:F20"/>
    <mergeCell ref="D80:E80"/>
    <mergeCell ref="D81:E81"/>
    <mergeCell ref="D82:E82"/>
    <mergeCell ref="F67:G67"/>
    <mergeCell ref="F68:G68"/>
    <mergeCell ref="F69:G69"/>
    <mergeCell ref="D62:E62"/>
    <mergeCell ref="D63:E63"/>
    <mergeCell ref="D64:E64"/>
    <mergeCell ref="D65:E65"/>
    <mergeCell ref="D66:E66"/>
    <mergeCell ref="D67:E67"/>
    <mergeCell ref="D68:E68"/>
    <mergeCell ref="D69:E69"/>
    <mergeCell ref="F79:G79"/>
    <mergeCell ref="F80:G80"/>
    <mergeCell ref="F81:G81"/>
    <mergeCell ref="F82:G82"/>
    <mergeCell ref="D83:E83"/>
    <mergeCell ref="D84:E84"/>
    <mergeCell ref="D85:E85"/>
    <mergeCell ref="D70:E70"/>
    <mergeCell ref="D72:E72"/>
    <mergeCell ref="D73:E73"/>
    <mergeCell ref="D74:E74"/>
    <mergeCell ref="D75:E75"/>
    <mergeCell ref="D76:E76"/>
    <mergeCell ref="D77:E77"/>
    <mergeCell ref="D78:E78"/>
    <mergeCell ref="D79:E79"/>
    <mergeCell ref="D71:E71"/>
    <mergeCell ref="F83:G83"/>
    <mergeCell ref="F84:G84"/>
    <mergeCell ref="F85:G85"/>
    <mergeCell ref="F70:G70"/>
    <mergeCell ref="F72:G72"/>
    <mergeCell ref="F73:G73"/>
    <mergeCell ref="F74:G74"/>
    <mergeCell ref="F75:G75"/>
    <mergeCell ref="F76:G76"/>
    <mergeCell ref="F77:G77"/>
    <mergeCell ref="F78:G78"/>
    <mergeCell ref="F71:G7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2016-03-14T08:55:10Z</dcterms:modified>
</cp:coreProperties>
</file>