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5" i="11"/>
  <c r="G43"/>
  <c r="G41"/>
  <c r="G39"/>
  <c r="G37"/>
  <c r="D88"/>
  <c r="F55"/>
  <c r="F53"/>
  <c r="D89"/>
  <c r="F86"/>
  <c r="E45"/>
  <c r="D45"/>
  <c r="B44"/>
  <c r="B43"/>
  <c r="B42"/>
  <c r="B41"/>
  <c r="B40"/>
  <c r="B39"/>
  <c r="B38"/>
  <c r="B37"/>
  <c r="C6"/>
  <c r="G45" l="1"/>
  <c r="F52"/>
  <c r="F51"/>
  <c r="F54"/>
  <c r="F56" l="1"/>
  <c r="F96" s="1"/>
</calcChain>
</file>

<file path=xl/sharedStrings.xml><?xml version="1.0" encoding="utf-8"?>
<sst xmlns="http://schemas.openxmlformats.org/spreadsheetml/2006/main" count="183" uniqueCount="149">
  <si>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</si>
  <si>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</si>
  <si>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</si>
  <si>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</si>
  <si>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</si>
  <si>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</si>
  <si>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</si>
  <si>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</si>
  <si>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</si>
  <si>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</si>
  <si>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</si>
  <si>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</si>
  <si>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</si>
  <si>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</si>
  <si>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</si>
  <si>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</si>
  <si>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</si>
  <si>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</si>
  <si>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</si>
  <si>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</si>
  <si>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</si>
  <si>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</si>
  <si>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</si>
  <si>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</si>
  <si>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</si>
  <si>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</si>
  <si>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</si>
  <si>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</si>
  <si>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</si>
  <si>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</si>
  <si>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</si>
  <si>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</si>
  <si>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</si>
  <si>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</si>
  <si>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</si>
  <si>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</si>
  <si>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</si>
  <si>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</si>
  <si>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</si>
  <si>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</si>
  <si>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</si>
  <si>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</si>
  <si>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</si>
  <si>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</si>
  <si>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</si>
  <si>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</si>
  <si>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</si>
  <si>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</si>
  <si>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</si>
  <si>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</si>
  <si>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</si>
  <si>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</si>
  <si>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</si>
  <si>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</si>
  <si>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</si>
  <si>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</si>
  <si>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</si>
  <si>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</si>
  <si>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</si>
  <si>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</si>
  <si>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</si>
  <si>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</si>
  <si>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</si>
  <si>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</si>
  <si>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</si>
  <si>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</si>
  <si>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  по улице Зеленая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</si>
  <si>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</si>
  <si>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</si>
  <si>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</si>
  <si>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</si>
  <si>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</si>
  <si>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</si>
  <si>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</si>
  <si>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</si>
  <si>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</si>
  <si>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</si>
  <si>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</si>
  <si>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</si>
  <si>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</si>
  <si>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</si>
  <si>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</si>
  <si>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</si>
  <si>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</si>
  <si>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</si>
  <si>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</si>
  <si>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</si>
  <si>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</si>
  <si>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</si>
  <si>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</si>
  <si>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</si>
  <si>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</si>
  <si>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01.11.2009г.</t>
  </si>
  <si>
    <t>68 от 28.01.2009г.</t>
  </si>
  <si>
    <t>01.03.2010г.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</si>
  <si>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</si>
  <si>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</si>
  <si>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</si>
  <si>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</si>
  <si>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</si>
  <si>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</si>
  <si>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</si>
  <si>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</si>
  <si>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кв.42 замена стояка канализации</t>
  </si>
  <si>
    <t>Январь</t>
  </si>
  <si>
    <t>Расчистка снега во дворе</t>
  </si>
  <si>
    <t>Ремонт освещения площадок</t>
  </si>
  <si>
    <t>Март</t>
  </si>
  <si>
    <t>кв.38 прочистка вент.канала</t>
  </si>
  <si>
    <t>Ремонт кровли</t>
  </si>
  <si>
    <t>Апрель</t>
  </si>
  <si>
    <t xml:space="preserve">Ремонт кровли </t>
  </si>
  <si>
    <t>кв.69 прочистка врезки ХВ, ревизия запорной арматуры</t>
  </si>
  <si>
    <t>Очистка кровли от снега</t>
  </si>
  <si>
    <t>кв.37 замена врезки ХВ, подвал замена шарового крана на стояке ХВ</t>
  </si>
  <si>
    <t>Июнь</t>
  </si>
  <si>
    <t>Прочистка вент.канала на кухне кв.58</t>
  </si>
  <si>
    <t>Июль</t>
  </si>
  <si>
    <t>кв.55 замена стояка канализации</t>
  </si>
  <si>
    <t>Август</t>
  </si>
  <si>
    <t>кв.52 замена врезки ХВ</t>
  </si>
  <si>
    <t>Сентябрь</t>
  </si>
  <si>
    <t>Ремонт освещения на площадке</t>
  </si>
  <si>
    <t>кв.50 прочистка вент.канала в туалете</t>
  </si>
  <si>
    <t>Октябрь</t>
  </si>
  <si>
    <t>Наладка стояков отопления в подвале, сброс воздуха, замена спускника</t>
  </si>
  <si>
    <t>Снятие комплекта термометров на поверку</t>
  </si>
  <si>
    <t>Поверка комплекта термометров</t>
  </si>
  <si>
    <t>Установка комплекта термометров</t>
  </si>
  <si>
    <t>Ремонт стояков отопления в подвале</t>
  </si>
  <si>
    <t>Ноябрь</t>
  </si>
  <si>
    <t>Наладка стояков отопления в подвале, сброс воздуха</t>
  </si>
  <si>
    <t>кв.67 прочистка врезки и стояка, замена врезки ХВС</t>
  </si>
  <si>
    <t>Декабрь</t>
  </si>
  <si>
    <t>Наладка системы отопления в подвале</t>
  </si>
  <si>
    <t>кв.23 ремонт подводки отопления</t>
  </si>
  <si>
    <t>Ремонт освещения у входной двери</t>
  </si>
  <si>
    <t>кв.26  прочистка вент.канала в ванной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</si>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</sst>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topLeftCell="A115" workbookViewId="0">
      <selection activeCell="A118" sqref="A11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43" t="s">
        <v>0</v>
      </c>
      <c r="B1" s="43"/>
      <c r="C1" s="43"/>
      <c r="D1" s="43"/>
      <c r="E1" s="43"/>
      <c r="F1" s="43"/>
      <c r="G1" s="43"/>
    </row>
    <row r="2" spans="1:10">
      <c r="A2" s="43" t="s">
        <v>5</v>
      </c>
      <c r="B2" s="43"/>
      <c r="C2" s="43"/>
      <c r="D2" s="43"/>
      <c r="E2" s="43"/>
      <c r="F2" s="43"/>
      <c r="G2" s="43"/>
    </row>
    <row r="3" spans="1:10">
      <c r="A3" s="43" t="s">
        <v>66</v>
      </c>
      <c r="B3" s="43"/>
      <c r="C3" s="43"/>
      <c r="D3" s="43"/>
      <c r="E3" s="43"/>
      <c r="F3" s="43"/>
      <c r="G3" s="43"/>
    </row>
    <row r="4" spans="1:10">
      <c r="A4" s="43" t="s">
        <v>102</v>
      </c>
      <c r="B4" s="43"/>
      <c r="C4" s="43"/>
      <c r="D4" s="43"/>
      <c r="E4" s="43"/>
      <c r="F4" s="43"/>
      <c r="G4" s="43"/>
      <c r="H4" s="11">
        <v>12</v>
      </c>
    </row>
    <row r="5" spans="1:10" ht="11.25" customHeight="1"/>
    <row r="6" spans="1:10">
      <c r="A6" s="1" t="s">
        <v>6</v>
      </c>
      <c r="C6" s="3">
        <f>D7+D8</f>
        <v>3281.4</v>
      </c>
      <c r="D6" s="1" t="s">
        <v>2</v>
      </c>
    </row>
    <row r="7" spans="1:10">
      <c r="A7" s="1" t="s">
        <v>67</v>
      </c>
      <c r="B7" s="1" t="s">
        <v>68</v>
      </c>
      <c r="C7" s="3"/>
      <c r="D7" s="1">
        <v>3281.4</v>
      </c>
      <c r="E7" s="1" t="s">
        <v>2</v>
      </c>
    </row>
    <row r="8" spans="1:10">
      <c r="B8" s="1" t="s">
        <v>69</v>
      </c>
      <c r="C8" s="3"/>
      <c r="D8" s="1">
        <v>0</v>
      </c>
      <c r="E8" s="1" t="s">
        <v>2</v>
      </c>
    </row>
    <row r="9" spans="1:10">
      <c r="A9" s="1" t="s">
        <v>70</v>
      </c>
      <c r="C9" s="1">
        <v>5</v>
      </c>
    </row>
    <row r="10" spans="1:10">
      <c r="A10" s="1" t="s">
        <v>71</v>
      </c>
      <c r="C10" s="1">
        <v>4</v>
      </c>
    </row>
    <row r="11" spans="1:10">
      <c r="A11" s="1" t="s">
        <v>72</v>
      </c>
      <c r="C11" s="1">
        <v>70</v>
      </c>
    </row>
    <row r="12" spans="1:10">
      <c r="A12" s="1" t="s">
        <v>73</v>
      </c>
      <c r="E12" s="1">
        <v>279.3</v>
      </c>
      <c r="F12" s="1" t="s">
        <v>2</v>
      </c>
    </row>
    <row r="13" spans="1:10">
      <c r="A13" s="1" t="s">
        <v>74</v>
      </c>
      <c r="B13" s="1">
        <v>907.2</v>
      </c>
      <c r="C13" s="1" t="s">
        <v>2</v>
      </c>
      <c r="H13" s="2"/>
      <c r="I13" s="2"/>
      <c r="J13" s="2"/>
    </row>
    <row r="14" spans="1:10">
      <c r="A14" s="1" t="s">
        <v>75</v>
      </c>
      <c r="C14" s="1" t="s">
        <v>2</v>
      </c>
    </row>
    <row r="15" spans="1:10">
      <c r="A15" s="1" t="s">
        <v>76</v>
      </c>
      <c r="D15" s="1">
        <v>3300</v>
      </c>
      <c r="E15" s="1" t="s">
        <v>2</v>
      </c>
    </row>
    <row r="17" spans="1:6">
      <c r="A17" s="1" t="s">
        <v>77</v>
      </c>
    </row>
    <row r="18" spans="1:6">
      <c r="A18" s="34" t="s">
        <v>78</v>
      </c>
      <c r="B18" s="34"/>
      <c r="C18" s="34"/>
      <c r="D18" s="34"/>
      <c r="E18" s="34" t="s">
        <v>79</v>
      </c>
      <c r="F18" s="34"/>
    </row>
    <row r="19" spans="1:6">
      <c r="A19" s="37" t="s">
        <v>80</v>
      </c>
      <c r="B19" s="37"/>
      <c r="C19" s="37"/>
      <c r="D19" s="37"/>
      <c r="E19" s="34" t="s">
        <v>95</v>
      </c>
      <c r="F19" s="34"/>
    </row>
    <row r="20" spans="1:6">
      <c r="A20" s="37" t="s">
        <v>81</v>
      </c>
      <c r="B20" s="37"/>
      <c r="C20" s="37"/>
      <c r="D20" s="37"/>
      <c r="E20" s="34" t="s">
        <v>94</v>
      </c>
      <c r="F20" s="34"/>
    </row>
    <row r="21" spans="1:6">
      <c r="A21" s="37" t="s">
        <v>82</v>
      </c>
      <c r="B21" s="37"/>
      <c r="C21" s="37"/>
      <c r="D21" s="37"/>
      <c r="E21" s="34" t="s">
        <v>92</v>
      </c>
      <c r="F21" s="34"/>
    </row>
    <row r="23" spans="1:6">
      <c r="A23" s="1" t="s">
        <v>83</v>
      </c>
    </row>
    <row r="24" spans="1:6" ht="31.5" customHeight="1">
      <c r="A24" s="33" t="s">
        <v>84</v>
      </c>
      <c r="B24" s="33"/>
      <c r="C24" s="33" t="s">
        <v>85</v>
      </c>
      <c r="D24" s="33"/>
      <c r="E24" s="33" t="s">
        <v>86</v>
      </c>
      <c r="F24" s="33"/>
    </row>
    <row r="25" spans="1:6">
      <c r="A25" s="13" t="s">
        <v>87</v>
      </c>
      <c r="B25" s="13"/>
      <c r="C25" s="34">
        <v>70</v>
      </c>
      <c r="D25" s="34"/>
      <c r="E25" s="34">
        <v>70</v>
      </c>
      <c r="F25" s="34"/>
    </row>
    <row r="26" spans="1:6">
      <c r="A26" s="13" t="s">
        <v>88</v>
      </c>
      <c r="B26" s="13"/>
      <c r="C26" s="34">
        <v>69</v>
      </c>
      <c r="D26" s="34"/>
      <c r="E26" s="34">
        <v>68</v>
      </c>
      <c r="F26" s="34"/>
    </row>
    <row r="28" spans="1:6">
      <c r="A28" s="1" t="s">
        <v>89</v>
      </c>
      <c r="C28" s="1" t="s">
        <v>93</v>
      </c>
    </row>
    <row r="30" spans="1:6">
      <c r="A30" s="1" t="s">
        <v>90</v>
      </c>
    </row>
    <row r="31" spans="1:6">
      <c r="B31" s="1" t="s">
        <v>138</v>
      </c>
      <c r="D31" s="1">
        <v>12.08</v>
      </c>
      <c r="E31" s="1" t="s">
        <v>91</v>
      </c>
    </row>
    <row r="32" spans="1:6">
      <c r="B32" s="1" t="s">
        <v>99</v>
      </c>
      <c r="D32" s="1">
        <v>2.95</v>
      </c>
      <c r="E32" s="1" t="s">
        <v>91</v>
      </c>
    </row>
    <row r="33" spans="1:10">
      <c r="B33" s="1" t="s">
        <v>139</v>
      </c>
      <c r="D33" s="1">
        <v>13.12</v>
      </c>
      <c r="E33" s="1" t="s">
        <v>91</v>
      </c>
    </row>
    <row r="34" spans="1:10">
      <c r="B34" s="1" t="s">
        <v>99</v>
      </c>
      <c r="D34" s="1">
        <v>3.04</v>
      </c>
      <c r="E34" s="1" t="s">
        <v>91</v>
      </c>
    </row>
    <row r="35" spans="1:10" ht="22.5" customHeight="1">
      <c r="A35" s="1" t="s">
        <v>1</v>
      </c>
    </row>
    <row r="36" spans="1:10" ht="98.25" customHeight="1">
      <c r="A36" s="14" t="s">
        <v>3</v>
      </c>
      <c r="B36" s="27" t="s">
        <v>140</v>
      </c>
      <c r="C36" s="27" t="s">
        <v>141</v>
      </c>
      <c r="D36" s="14" t="s">
        <v>96</v>
      </c>
      <c r="E36" s="15" t="s">
        <v>4</v>
      </c>
      <c r="F36" s="28" t="s">
        <v>144</v>
      </c>
      <c r="G36" s="28" t="s">
        <v>145</v>
      </c>
      <c r="H36" s="2"/>
      <c r="I36" s="2"/>
      <c r="J36" s="2"/>
    </row>
    <row r="37" spans="1:10">
      <c r="A37" s="41" t="s">
        <v>34</v>
      </c>
      <c r="B37" s="5">
        <f>D37/C37</f>
        <v>54361.996742671006</v>
      </c>
      <c r="C37" s="6">
        <v>3.07</v>
      </c>
      <c r="D37" s="6">
        <v>166891.32999999999</v>
      </c>
      <c r="E37" s="6">
        <v>-2409.9499999999998</v>
      </c>
      <c r="F37" s="50">
        <v>322877.24</v>
      </c>
      <c r="G37" s="51">
        <f>D37+D38+E37+E38-F37</f>
        <v>20624.799999999988</v>
      </c>
    </row>
    <row r="38" spans="1:10">
      <c r="A38" s="42"/>
      <c r="B38" s="5">
        <f>D38/C38</f>
        <v>53245.002985074629</v>
      </c>
      <c r="C38" s="6">
        <v>3.35</v>
      </c>
      <c r="D38" s="6">
        <v>178370.76</v>
      </c>
      <c r="E38" s="6">
        <v>649.9</v>
      </c>
      <c r="F38" s="50"/>
      <c r="G38" s="52"/>
    </row>
    <row r="39" spans="1:10">
      <c r="A39" s="41" t="s">
        <v>35</v>
      </c>
      <c r="B39" s="5">
        <f t="shared" ref="B39:B44" si="0">D39/C39</f>
        <v>174.1440731679491</v>
      </c>
      <c r="C39" s="6">
        <v>1577.74</v>
      </c>
      <c r="D39" s="6">
        <v>274754.07</v>
      </c>
      <c r="E39" s="6">
        <v>-4188.97</v>
      </c>
      <c r="F39" s="50">
        <v>420360.78</v>
      </c>
      <c r="G39" s="51">
        <f t="shared" ref="G39" si="1">D39+D40+E39+E40-F39</f>
        <v>29154.359999999986</v>
      </c>
    </row>
    <row r="40" spans="1:10">
      <c r="A40" s="42"/>
      <c r="B40" s="5">
        <f t="shared" si="0"/>
        <v>101.90602666241466</v>
      </c>
      <c r="C40" s="6">
        <v>1756.03</v>
      </c>
      <c r="D40" s="6">
        <v>178950.04</v>
      </c>
      <c r="E40" s="6"/>
      <c r="F40" s="50"/>
      <c r="G40" s="52"/>
    </row>
    <row r="41" spans="1:10" ht="16.5" customHeight="1">
      <c r="A41" s="41" t="s">
        <v>97</v>
      </c>
      <c r="B41" s="5">
        <f t="shared" si="0"/>
        <v>3920.7838616714698</v>
      </c>
      <c r="C41" s="6">
        <v>17.350000000000001</v>
      </c>
      <c r="D41" s="6">
        <v>68025.600000000006</v>
      </c>
      <c r="E41" s="6"/>
      <c r="F41" s="50">
        <v>147843.14000000001</v>
      </c>
      <c r="G41" s="51">
        <f t="shared" ref="G41" si="2">D41+D42+E41+E42-F41</f>
        <v>1695.2699999999604</v>
      </c>
    </row>
    <row r="42" spans="1:10">
      <c r="A42" s="42"/>
      <c r="B42" s="5">
        <f t="shared" si="0"/>
        <v>4238.4540736896724</v>
      </c>
      <c r="C42" s="6">
        <v>19.27</v>
      </c>
      <c r="D42" s="6">
        <v>81675.009999999995</v>
      </c>
      <c r="E42" s="6">
        <v>-162.19999999999999</v>
      </c>
      <c r="F42" s="50"/>
      <c r="G42" s="52"/>
    </row>
    <row r="43" spans="1:10" ht="16.5" customHeight="1">
      <c r="A43" s="41" t="s">
        <v>98</v>
      </c>
      <c r="B43" s="5">
        <f t="shared" si="0"/>
        <v>3530.7492503748126</v>
      </c>
      <c r="C43" s="6">
        <v>26.68</v>
      </c>
      <c r="D43" s="6">
        <v>94200.39</v>
      </c>
      <c r="E43" s="6"/>
      <c r="F43" s="50">
        <v>197551.85</v>
      </c>
      <c r="G43" s="51">
        <f t="shared" ref="G43" si="3">D43+D44+E43+E44-F43</f>
        <v>1021.3099999999977</v>
      </c>
    </row>
    <row r="44" spans="1:10">
      <c r="A44" s="42"/>
      <c r="B44" s="5">
        <f t="shared" si="0"/>
        <v>3691.2953422724063</v>
      </c>
      <c r="C44" s="6">
        <v>28.34</v>
      </c>
      <c r="D44" s="6">
        <v>104611.31</v>
      </c>
      <c r="E44" s="6">
        <v>-238.54</v>
      </c>
      <c r="F44" s="50"/>
      <c r="G44" s="52"/>
    </row>
    <row r="45" spans="1:10">
      <c r="A45" s="4" t="s">
        <v>63</v>
      </c>
      <c r="B45" s="5"/>
      <c r="C45" s="6"/>
      <c r="D45" s="6">
        <f>SUM(D37:D44)</f>
        <v>1147478.51</v>
      </c>
      <c r="E45" s="6">
        <f>SUM(E37:E44)</f>
        <v>-6349.76</v>
      </c>
      <c r="F45" s="6">
        <f t="shared" ref="F45:G45" si="4">SUM(F37:F44)</f>
        <v>1088633.01</v>
      </c>
      <c r="G45" s="6">
        <f t="shared" si="4"/>
        <v>52495.739999999932</v>
      </c>
    </row>
    <row r="46" spans="1:10" ht="22.5" customHeight="1"/>
    <row r="48" spans="1:10">
      <c r="A48" s="1" t="s">
        <v>7</v>
      </c>
    </row>
    <row r="50" spans="1:7" ht="60" customHeight="1">
      <c r="A50" s="9" t="s">
        <v>8</v>
      </c>
      <c r="B50" s="35" t="s">
        <v>9</v>
      </c>
      <c r="C50" s="36"/>
      <c r="D50" s="35" t="s">
        <v>10</v>
      </c>
      <c r="E50" s="36"/>
      <c r="F50" s="35" t="s">
        <v>11</v>
      </c>
      <c r="G50" s="36"/>
    </row>
    <row r="51" spans="1:7" ht="36" customHeight="1">
      <c r="A51" s="9">
        <v>1</v>
      </c>
      <c r="B51" s="38" t="s">
        <v>100</v>
      </c>
      <c r="C51" s="38"/>
      <c r="D51" s="40" t="s">
        <v>12</v>
      </c>
      <c r="E51" s="40"/>
      <c r="F51" s="39">
        <f>0.58*H4*C6</f>
        <v>22838.543999999998</v>
      </c>
      <c r="G51" s="39"/>
    </row>
    <row r="52" spans="1:7" ht="33.75" customHeight="1">
      <c r="A52" s="9">
        <v>2</v>
      </c>
      <c r="B52" s="38" t="s">
        <v>13</v>
      </c>
      <c r="C52" s="38"/>
      <c r="D52" s="40" t="s">
        <v>12</v>
      </c>
      <c r="E52" s="40"/>
      <c r="F52" s="39">
        <f>1.82*H4*C6</f>
        <v>71665.775999999998</v>
      </c>
      <c r="G52" s="39"/>
    </row>
    <row r="53" spans="1:7" ht="17.25" customHeight="1">
      <c r="A53" s="12">
        <v>3</v>
      </c>
      <c r="B53" s="38" t="s">
        <v>14</v>
      </c>
      <c r="C53" s="38"/>
      <c r="D53" s="40" t="s">
        <v>15</v>
      </c>
      <c r="E53" s="40"/>
      <c r="F53" s="39">
        <f>0.17*H4*C6</f>
        <v>6694.0560000000005</v>
      </c>
      <c r="G53" s="39"/>
    </row>
    <row r="54" spans="1:7" ht="66.75" customHeight="1">
      <c r="A54" s="12">
        <v>4</v>
      </c>
      <c r="B54" s="38" t="s">
        <v>16</v>
      </c>
      <c r="C54" s="38"/>
      <c r="D54" s="35" t="s">
        <v>101</v>
      </c>
      <c r="E54" s="36"/>
      <c r="F54" s="39">
        <f>0.84*H4*C6</f>
        <v>33076.512000000002</v>
      </c>
      <c r="G54" s="39"/>
    </row>
    <row r="55" spans="1:7" ht="63" customHeight="1">
      <c r="A55" s="12">
        <v>5</v>
      </c>
      <c r="B55" s="38" t="s">
        <v>17</v>
      </c>
      <c r="C55" s="38"/>
      <c r="D55" s="40" t="s">
        <v>18</v>
      </c>
      <c r="E55" s="40"/>
      <c r="F55" s="39">
        <f>1.37*H4*C6</f>
        <v>53946.216000000008</v>
      </c>
      <c r="G55" s="39"/>
    </row>
    <row r="56" spans="1:7" ht="31.5" customHeight="1">
      <c r="A56" s="9"/>
      <c r="B56" s="38" t="s">
        <v>19</v>
      </c>
      <c r="C56" s="38"/>
      <c r="D56" s="40"/>
      <c r="E56" s="40"/>
      <c r="F56" s="39">
        <f>SUM(F51:G55)</f>
        <v>188221.10399999999</v>
      </c>
      <c r="G56" s="39"/>
    </row>
    <row r="58" spans="1:7">
      <c r="A58" s="1" t="s">
        <v>20</v>
      </c>
    </row>
    <row r="60" spans="1:7" ht="50.25" customHeight="1">
      <c r="A60" s="9" t="s">
        <v>8</v>
      </c>
      <c r="B60" s="40" t="s">
        <v>21</v>
      </c>
      <c r="C60" s="40"/>
      <c r="D60" s="35" t="s">
        <v>22</v>
      </c>
      <c r="E60" s="36"/>
      <c r="F60" s="35" t="s">
        <v>23</v>
      </c>
      <c r="G60" s="36"/>
    </row>
    <row r="61" spans="1:7" ht="36.75" customHeight="1">
      <c r="A61" s="9">
        <v>1</v>
      </c>
      <c r="B61" s="29" t="s">
        <v>103</v>
      </c>
      <c r="C61" s="29"/>
      <c r="D61" s="30" t="s">
        <v>104</v>
      </c>
      <c r="E61" s="30"/>
      <c r="F61" s="31">
        <v>4025.52</v>
      </c>
      <c r="G61" s="32"/>
    </row>
    <row r="62" spans="1:7">
      <c r="A62" s="9">
        <v>2</v>
      </c>
      <c r="B62" s="29" t="s">
        <v>105</v>
      </c>
      <c r="C62" s="29"/>
      <c r="D62" s="30" t="s">
        <v>104</v>
      </c>
      <c r="E62" s="30"/>
      <c r="F62" s="31">
        <v>1081.6400000000001</v>
      </c>
      <c r="G62" s="32"/>
    </row>
    <row r="63" spans="1:7" ht="33.75" customHeight="1">
      <c r="A63" s="16">
        <v>3</v>
      </c>
      <c r="B63" s="29" t="s">
        <v>106</v>
      </c>
      <c r="C63" s="29"/>
      <c r="D63" s="30" t="s">
        <v>107</v>
      </c>
      <c r="E63" s="30"/>
      <c r="F63" s="31">
        <v>526.84</v>
      </c>
      <c r="G63" s="32"/>
    </row>
    <row r="64" spans="1:7" ht="36" customHeight="1">
      <c r="A64" s="16">
        <v>4</v>
      </c>
      <c r="B64" s="29" t="s">
        <v>108</v>
      </c>
      <c r="C64" s="29"/>
      <c r="D64" s="30" t="s">
        <v>107</v>
      </c>
      <c r="E64" s="30"/>
      <c r="F64" s="31">
        <v>2150.7800000000002</v>
      </c>
      <c r="G64" s="32"/>
    </row>
    <row r="65" spans="1:7">
      <c r="A65" s="16">
        <v>5</v>
      </c>
      <c r="B65" s="29" t="s">
        <v>109</v>
      </c>
      <c r="C65" s="29"/>
      <c r="D65" s="30" t="s">
        <v>110</v>
      </c>
      <c r="E65" s="30"/>
      <c r="F65" s="31">
        <v>78377</v>
      </c>
      <c r="G65" s="32"/>
    </row>
    <row r="66" spans="1:7">
      <c r="A66" s="16">
        <v>6</v>
      </c>
      <c r="B66" s="29" t="s">
        <v>111</v>
      </c>
      <c r="C66" s="29"/>
      <c r="D66" s="30" t="s">
        <v>110</v>
      </c>
      <c r="E66" s="30"/>
      <c r="F66" s="31">
        <v>14734</v>
      </c>
      <c r="G66" s="32"/>
    </row>
    <row r="67" spans="1:7" ht="46.5" customHeight="1">
      <c r="A67" s="16">
        <v>7</v>
      </c>
      <c r="B67" s="29" t="s">
        <v>112</v>
      </c>
      <c r="C67" s="29"/>
      <c r="D67" s="30" t="s">
        <v>110</v>
      </c>
      <c r="E67" s="30"/>
      <c r="F67" s="31">
        <v>1504.58</v>
      </c>
      <c r="G67" s="32"/>
    </row>
    <row r="68" spans="1:7">
      <c r="A68" s="16">
        <v>8</v>
      </c>
      <c r="B68" s="29" t="s">
        <v>113</v>
      </c>
      <c r="C68" s="29"/>
      <c r="D68" s="30" t="s">
        <v>110</v>
      </c>
      <c r="E68" s="30"/>
      <c r="F68" s="31">
        <v>710.48</v>
      </c>
      <c r="G68" s="32"/>
    </row>
    <row r="69" spans="1:7" ht="52.5" customHeight="1">
      <c r="A69" s="16">
        <v>9</v>
      </c>
      <c r="B69" s="29" t="s">
        <v>114</v>
      </c>
      <c r="C69" s="29"/>
      <c r="D69" s="30" t="s">
        <v>115</v>
      </c>
      <c r="E69" s="30"/>
      <c r="F69" s="31">
        <v>3542.36</v>
      </c>
      <c r="G69" s="32"/>
    </row>
    <row r="70" spans="1:7" ht="36" customHeight="1">
      <c r="A70" s="16">
        <v>10</v>
      </c>
      <c r="B70" s="29" t="s">
        <v>116</v>
      </c>
      <c r="C70" s="29"/>
      <c r="D70" s="30" t="s">
        <v>117</v>
      </c>
      <c r="E70" s="30"/>
      <c r="F70" s="31">
        <v>1135.93</v>
      </c>
      <c r="G70" s="32"/>
    </row>
    <row r="71" spans="1:7" ht="35.25" customHeight="1">
      <c r="A71" s="16">
        <v>11</v>
      </c>
      <c r="B71" s="29" t="s">
        <v>118</v>
      </c>
      <c r="C71" s="29"/>
      <c r="D71" s="30" t="s">
        <v>119</v>
      </c>
      <c r="E71" s="30"/>
      <c r="F71" s="31">
        <v>4405.62</v>
      </c>
      <c r="G71" s="32"/>
    </row>
    <row r="72" spans="1:7">
      <c r="A72" s="17">
        <v>12</v>
      </c>
      <c r="B72" s="29" t="s">
        <v>120</v>
      </c>
      <c r="C72" s="29"/>
      <c r="D72" s="30" t="s">
        <v>121</v>
      </c>
      <c r="E72" s="30"/>
      <c r="F72" s="31">
        <v>1675.15</v>
      </c>
      <c r="G72" s="32"/>
    </row>
    <row r="73" spans="1:7" ht="32.25" customHeight="1">
      <c r="A73" s="18">
        <v>13</v>
      </c>
      <c r="B73" s="29" t="s">
        <v>122</v>
      </c>
      <c r="C73" s="29"/>
      <c r="D73" s="30" t="s">
        <v>121</v>
      </c>
      <c r="E73" s="30"/>
      <c r="F73" s="31">
        <v>503.43</v>
      </c>
      <c r="G73" s="32"/>
    </row>
    <row r="74" spans="1:7" ht="32.25" customHeight="1">
      <c r="A74" s="19">
        <v>14</v>
      </c>
      <c r="B74" s="29" t="s">
        <v>123</v>
      </c>
      <c r="C74" s="29"/>
      <c r="D74" s="30" t="s">
        <v>124</v>
      </c>
      <c r="E74" s="30"/>
      <c r="F74" s="31">
        <v>1314.49</v>
      </c>
      <c r="G74" s="32"/>
    </row>
    <row r="75" spans="1:7" ht="65.25" customHeight="1">
      <c r="A75" s="20">
        <v>15</v>
      </c>
      <c r="B75" s="29" t="s">
        <v>125</v>
      </c>
      <c r="C75" s="29"/>
      <c r="D75" s="30" t="s">
        <v>124</v>
      </c>
      <c r="E75" s="30"/>
      <c r="F75" s="31">
        <v>1979.47</v>
      </c>
      <c r="G75" s="32"/>
    </row>
    <row r="76" spans="1:7" ht="39.75" customHeight="1">
      <c r="A76" s="21">
        <v>16</v>
      </c>
      <c r="B76" s="29" t="s">
        <v>126</v>
      </c>
      <c r="C76" s="29"/>
      <c r="D76" s="30" t="s">
        <v>124</v>
      </c>
      <c r="E76" s="30"/>
      <c r="F76" s="31">
        <v>499.67</v>
      </c>
      <c r="G76" s="32"/>
    </row>
    <row r="77" spans="1:7" ht="36" customHeight="1">
      <c r="A77" s="21">
        <v>17</v>
      </c>
      <c r="B77" s="29" t="s">
        <v>127</v>
      </c>
      <c r="C77" s="29"/>
      <c r="D77" s="30" t="s">
        <v>124</v>
      </c>
      <c r="E77" s="30"/>
      <c r="F77" s="31">
        <v>1550.78</v>
      </c>
      <c r="G77" s="32"/>
    </row>
    <row r="78" spans="1:7" ht="36.75" customHeight="1">
      <c r="A78" s="21">
        <v>18</v>
      </c>
      <c r="B78" s="29" t="s">
        <v>128</v>
      </c>
      <c r="C78" s="29"/>
      <c r="D78" s="30" t="s">
        <v>124</v>
      </c>
      <c r="E78" s="30"/>
      <c r="F78" s="31">
        <v>499.67</v>
      </c>
      <c r="G78" s="32"/>
    </row>
    <row r="79" spans="1:7" ht="36.75" customHeight="1">
      <c r="A79" s="22">
        <v>19</v>
      </c>
      <c r="B79" s="29" t="s">
        <v>129</v>
      </c>
      <c r="C79" s="29"/>
      <c r="D79" s="30" t="s">
        <v>130</v>
      </c>
      <c r="E79" s="30"/>
      <c r="F79" s="31">
        <v>2121.38</v>
      </c>
      <c r="G79" s="32"/>
    </row>
    <row r="80" spans="1:7" ht="53.25" customHeight="1">
      <c r="A80" s="22">
        <v>20</v>
      </c>
      <c r="B80" s="29" t="s">
        <v>131</v>
      </c>
      <c r="C80" s="29"/>
      <c r="D80" s="30" t="s">
        <v>130</v>
      </c>
      <c r="E80" s="30"/>
      <c r="F80" s="31">
        <v>1699.79</v>
      </c>
      <c r="G80" s="32"/>
    </row>
    <row r="81" spans="1:7" ht="36.75" customHeight="1">
      <c r="A81" s="23">
        <v>21</v>
      </c>
      <c r="B81" s="29" t="s">
        <v>132</v>
      </c>
      <c r="C81" s="29"/>
      <c r="D81" s="30" t="s">
        <v>133</v>
      </c>
      <c r="E81" s="30"/>
      <c r="F81" s="31">
        <v>3875.85</v>
      </c>
      <c r="G81" s="32"/>
    </row>
    <row r="82" spans="1:7" ht="36.75" customHeight="1">
      <c r="A82" s="23">
        <v>22</v>
      </c>
      <c r="B82" s="29" t="s">
        <v>134</v>
      </c>
      <c r="C82" s="29"/>
      <c r="D82" s="30" t="s">
        <v>133</v>
      </c>
      <c r="E82" s="30"/>
      <c r="F82" s="31">
        <v>2377.46</v>
      </c>
      <c r="G82" s="32"/>
    </row>
    <row r="83" spans="1:7" ht="36.75" customHeight="1">
      <c r="A83" s="23">
        <v>23</v>
      </c>
      <c r="B83" s="29" t="s">
        <v>135</v>
      </c>
      <c r="C83" s="29"/>
      <c r="D83" s="30" t="s">
        <v>133</v>
      </c>
      <c r="E83" s="30"/>
      <c r="F83" s="31">
        <v>3259.61</v>
      </c>
      <c r="G83" s="32"/>
    </row>
    <row r="84" spans="1:7" ht="36.75" customHeight="1">
      <c r="A84" s="24">
        <v>24</v>
      </c>
      <c r="B84" s="29" t="s">
        <v>136</v>
      </c>
      <c r="C84" s="29"/>
      <c r="D84" s="30" t="s">
        <v>133</v>
      </c>
      <c r="E84" s="30"/>
      <c r="F84" s="31">
        <v>522.16</v>
      </c>
      <c r="G84" s="32"/>
    </row>
    <row r="85" spans="1:7" ht="36.75" customHeight="1">
      <c r="A85" s="25">
        <v>25</v>
      </c>
      <c r="B85" s="29" t="s">
        <v>137</v>
      </c>
      <c r="C85" s="29"/>
      <c r="D85" s="30" t="s">
        <v>133</v>
      </c>
      <c r="E85" s="30"/>
      <c r="F85" s="31">
        <v>328.62</v>
      </c>
      <c r="G85" s="32"/>
    </row>
    <row r="86" spans="1:7" ht="46.5" customHeight="1">
      <c r="A86" s="9"/>
      <c r="B86" s="47" t="s">
        <v>65</v>
      </c>
      <c r="C86" s="48"/>
      <c r="D86" s="35"/>
      <c r="E86" s="36"/>
      <c r="F86" s="46">
        <f>SUM(F61:G85)</f>
        <v>134402.27999999997</v>
      </c>
      <c r="G86" s="36"/>
    </row>
    <row r="88" spans="1:7">
      <c r="A88" s="1" t="s">
        <v>24</v>
      </c>
      <c r="D88" s="7">
        <f>3.94*H4*C6</f>
        <v>155144.592</v>
      </c>
      <c r="E88" s="1" t="s">
        <v>25</v>
      </c>
    </row>
    <row r="89" spans="1:7">
      <c r="A89" s="1" t="s">
        <v>26</v>
      </c>
      <c r="D89" s="7">
        <f>277475.17*5.3%+(H4-7)*D7*1.25</f>
        <v>35214.934009999997</v>
      </c>
      <c r="E89" s="1" t="s">
        <v>25</v>
      </c>
    </row>
    <row r="91" spans="1:7">
      <c r="A91" s="1" t="s">
        <v>38</v>
      </c>
    </row>
    <row r="92" spans="1:7">
      <c r="A92" s="1" t="s">
        <v>142</v>
      </c>
    </row>
    <row r="93" spans="1:7">
      <c r="B93" s="1" t="s">
        <v>37</v>
      </c>
      <c r="F93" s="7">
        <v>492738.95</v>
      </c>
      <c r="G93" s="1" t="s">
        <v>25</v>
      </c>
    </row>
    <row r="94" spans="1:7">
      <c r="F94" s="7"/>
    </row>
    <row r="95" spans="1:7">
      <c r="A95" s="1" t="s">
        <v>143</v>
      </c>
    </row>
    <row r="96" spans="1:7">
      <c r="B96" s="1" t="s">
        <v>36</v>
      </c>
      <c r="F96" s="7">
        <f>F56+F86+D88</f>
        <v>477767.97599999997</v>
      </c>
      <c r="G96" s="1" t="s">
        <v>25</v>
      </c>
    </row>
    <row r="97" spans="1:7">
      <c r="F97" s="7"/>
    </row>
    <row r="98" spans="1:7">
      <c r="A98" s="1" t="s">
        <v>146</v>
      </c>
      <c r="F98" s="7"/>
    </row>
    <row r="99" spans="1:7">
      <c r="B99" s="1" t="s">
        <v>147</v>
      </c>
      <c r="F99" s="7">
        <v>111654.27</v>
      </c>
      <c r="G99" s="1" t="s">
        <v>25</v>
      </c>
    </row>
    <row r="101" spans="1:7">
      <c r="A101" s="1" t="s">
        <v>27</v>
      </c>
    </row>
    <row r="102" spans="1:7" ht="30" customHeight="1"/>
    <row r="103" spans="1:7" ht="27" customHeight="1">
      <c r="A103" s="8" t="s">
        <v>28</v>
      </c>
      <c r="B103" s="49" t="s">
        <v>29</v>
      </c>
      <c r="C103" s="49"/>
      <c r="D103" s="8" t="s">
        <v>30</v>
      </c>
      <c r="E103" s="49" t="s">
        <v>31</v>
      </c>
      <c r="F103" s="49"/>
      <c r="G103" s="8" t="s">
        <v>32</v>
      </c>
    </row>
    <row r="104" spans="1:7" ht="26.25" customHeight="1">
      <c r="A104" s="44" t="s">
        <v>33</v>
      </c>
      <c r="B104" s="45" t="s">
        <v>51</v>
      </c>
      <c r="C104" s="45"/>
      <c r="D104" s="10">
        <v>10</v>
      </c>
      <c r="E104" s="45" t="s">
        <v>53</v>
      </c>
      <c r="F104" s="45"/>
      <c r="G104" s="26">
        <v>10</v>
      </c>
    </row>
    <row r="105" spans="1:7" ht="27.75" customHeight="1">
      <c r="A105" s="44"/>
      <c r="B105" s="45" t="s">
        <v>39</v>
      </c>
      <c r="C105" s="45"/>
      <c r="D105" s="10">
        <v>6</v>
      </c>
      <c r="E105" s="45" t="s">
        <v>53</v>
      </c>
      <c r="F105" s="45"/>
      <c r="G105" s="26">
        <v>6</v>
      </c>
    </row>
    <row r="106" spans="1:7" ht="40.5" customHeight="1">
      <c r="A106" s="44"/>
      <c r="B106" s="45" t="s">
        <v>40</v>
      </c>
      <c r="C106" s="45"/>
      <c r="D106" s="10"/>
      <c r="E106" s="45" t="s">
        <v>53</v>
      </c>
      <c r="F106" s="45"/>
      <c r="G106" s="26"/>
    </row>
    <row r="107" spans="1:7" ht="69" customHeight="1">
      <c r="A107" s="10" t="s">
        <v>41</v>
      </c>
      <c r="B107" s="45" t="s">
        <v>42</v>
      </c>
      <c r="C107" s="45"/>
      <c r="D107" s="10"/>
      <c r="E107" s="45" t="s">
        <v>54</v>
      </c>
      <c r="F107" s="45"/>
      <c r="G107" s="26"/>
    </row>
    <row r="108" spans="1:7" ht="28.5" customHeight="1">
      <c r="A108" s="44" t="s">
        <v>43</v>
      </c>
      <c r="B108" s="45" t="s">
        <v>52</v>
      </c>
      <c r="C108" s="45"/>
      <c r="D108" s="10"/>
      <c r="E108" s="45" t="s">
        <v>55</v>
      </c>
      <c r="F108" s="45"/>
      <c r="G108" s="26"/>
    </row>
    <row r="109" spans="1:7" ht="51" customHeight="1">
      <c r="A109" s="44"/>
      <c r="B109" s="45" t="s">
        <v>44</v>
      </c>
      <c r="C109" s="45"/>
      <c r="D109" s="10">
        <v>1</v>
      </c>
      <c r="E109" s="45" t="s">
        <v>56</v>
      </c>
      <c r="F109" s="45"/>
      <c r="G109" s="26">
        <v>1</v>
      </c>
    </row>
    <row r="110" spans="1:7" ht="26.25" customHeight="1">
      <c r="A110" s="44"/>
      <c r="B110" s="45" t="s">
        <v>48</v>
      </c>
      <c r="C110" s="45"/>
      <c r="D110" s="10">
        <v>2</v>
      </c>
      <c r="E110" s="45" t="s">
        <v>57</v>
      </c>
      <c r="F110" s="45"/>
      <c r="G110" s="26">
        <v>2</v>
      </c>
    </row>
    <row r="111" spans="1:7" ht="39.75" customHeight="1">
      <c r="A111" s="44"/>
      <c r="B111" s="45" t="s">
        <v>49</v>
      </c>
      <c r="C111" s="45"/>
      <c r="D111" s="10"/>
      <c r="E111" s="45" t="s">
        <v>58</v>
      </c>
      <c r="F111" s="45"/>
      <c r="G111" s="26"/>
    </row>
    <row r="112" spans="1:7" ht="27" customHeight="1">
      <c r="A112" s="44"/>
      <c r="B112" s="45" t="s">
        <v>50</v>
      </c>
      <c r="C112" s="45"/>
      <c r="D112" s="10">
        <v>1</v>
      </c>
      <c r="E112" s="45" t="s">
        <v>59</v>
      </c>
      <c r="F112" s="45"/>
      <c r="G112" s="26">
        <v>1</v>
      </c>
    </row>
    <row r="113" spans="1:7">
      <c r="A113" s="44"/>
      <c r="B113" s="45" t="s">
        <v>45</v>
      </c>
      <c r="C113" s="45"/>
      <c r="D113" s="10"/>
      <c r="E113" s="45" t="s">
        <v>60</v>
      </c>
      <c r="F113" s="45"/>
      <c r="G113" s="26"/>
    </row>
    <row r="114" spans="1:7">
      <c r="A114" s="44"/>
      <c r="B114" s="45" t="s">
        <v>46</v>
      </c>
      <c r="C114" s="45"/>
      <c r="D114" s="10">
        <v>3</v>
      </c>
      <c r="E114" s="45" t="s">
        <v>55</v>
      </c>
      <c r="F114" s="45"/>
      <c r="G114" s="26">
        <v>3</v>
      </c>
    </row>
    <row r="115" spans="1:7">
      <c r="A115" s="44"/>
      <c r="B115" s="45" t="s">
        <v>47</v>
      </c>
      <c r="C115" s="45"/>
      <c r="D115" s="10">
        <v>3</v>
      </c>
      <c r="E115" s="45"/>
      <c r="F115" s="45"/>
      <c r="G115" s="26">
        <v>3</v>
      </c>
    </row>
    <row r="118" spans="1:7">
      <c r="A118" s="1" t="s">
        <v>148</v>
      </c>
      <c r="F118" s="1" t="s">
        <v>61</v>
      </c>
    </row>
    <row r="120" spans="1:7">
      <c r="A120" s="1" t="s">
        <v>64</v>
      </c>
      <c r="F120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1">
    <mergeCell ref="A39:A40"/>
    <mergeCell ref="F39:F40"/>
    <mergeCell ref="G39:G40"/>
    <mergeCell ref="A41:A42"/>
    <mergeCell ref="F41:F42"/>
    <mergeCell ref="G41:G42"/>
    <mergeCell ref="B60:C60"/>
    <mergeCell ref="F55:G55"/>
    <mergeCell ref="F62:G62"/>
    <mergeCell ref="B56:C56"/>
    <mergeCell ref="D56:E56"/>
    <mergeCell ref="F56:G56"/>
    <mergeCell ref="D61:E61"/>
    <mergeCell ref="D62:E62"/>
    <mergeCell ref="B107:C107"/>
    <mergeCell ref="E107:F107"/>
    <mergeCell ref="B103:C103"/>
    <mergeCell ref="E103:F103"/>
    <mergeCell ref="B70:C70"/>
    <mergeCell ref="B71:C71"/>
    <mergeCell ref="B64:C64"/>
    <mergeCell ref="B65:C65"/>
    <mergeCell ref="B66:C66"/>
    <mergeCell ref="B67:C67"/>
    <mergeCell ref="B68:C68"/>
    <mergeCell ref="B69:C69"/>
    <mergeCell ref="D68:E68"/>
    <mergeCell ref="D69:E69"/>
    <mergeCell ref="B73:C73"/>
    <mergeCell ref="D73:E73"/>
    <mergeCell ref="F73:G73"/>
    <mergeCell ref="B74:C74"/>
    <mergeCell ref="D74:E74"/>
    <mergeCell ref="F74:G74"/>
    <mergeCell ref="D67:E67"/>
    <mergeCell ref="B81:C81"/>
    <mergeCell ref="D81:E81"/>
    <mergeCell ref="F81:G81"/>
    <mergeCell ref="A108:A115"/>
    <mergeCell ref="B108:C108"/>
    <mergeCell ref="E108:F108"/>
    <mergeCell ref="B109:C109"/>
    <mergeCell ref="E109:F109"/>
    <mergeCell ref="B110:C110"/>
    <mergeCell ref="E110:F110"/>
    <mergeCell ref="B114:C114"/>
    <mergeCell ref="E114:F114"/>
    <mergeCell ref="B115:C115"/>
    <mergeCell ref="E115:F115"/>
    <mergeCell ref="B111:C111"/>
    <mergeCell ref="E111:F111"/>
    <mergeCell ref="B112:C112"/>
    <mergeCell ref="E112:F112"/>
    <mergeCell ref="B113:C113"/>
    <mergeCell ref="E113:F113"/>
    <mergeCell ref="A104:A106"/>
    <mergeCell ref="B104:C104"/>
    <mergeCell ref="E104:F104"/>
    <mergeCell ref="B105:C105"/>
    <mergeCell ref="E105:F105"/>
    <mergeCell ref="B106:C106"/>
    <mergeCell ref="E106:F106"/>
    <mergeCell ref="F86:G86"/>
    <mergeCell ref="B86:C86"/>
    <mergeCell ref="D86:E86"/>
    <mergeCell ref="A1:G1"/>
    <mergeCell ref="A2:G2"/>
    <mergeCell ref="A3:G3"/>
    <mergeCell ref="A4:G4"/>
    <mergeCell ref="B50:C50"/>
    <mergeCell ref="D50:E50"/>
    <mergeCell ref="F50:G50"/>
    <mergeCell ref="B53:C53"/>
    <mergeCell ref="D53:E53"/>
    <mergeCell ref="F53:G53"/>
    <mergeCell ref="B51:C51"/>
    <mergeCell ref="D51:E51"/>
    <mergeCell ref="F51:G51"/>
    <mergeCell ref="B52:C52"/>
    <mergeCell ref="D52:E52"/>
    <mergeCell ref="F52:G52"/>
    <mergeCell ref="E19:F19"/>
    <mergeCell ref="A20:D20"/>
    <mergeCell ref="E20:F20"/>
    <mergeCell ref="A21:D21"/>
    <mergeCell ref="E21:F21"/>
    <mergeCell ref="A24:B24"/>
    <mergeCell ref="C24:D24"/>
    <mergeCell ref="A43:A44"/>
    <mergeCell ref="A18:D18"/>
    <mergeCell ref="E18:F18"/>
    <mergeCell ref="A19:D19"/>
    <mergeCell ref="B75:C75"/>
    <mergeCell ref="D75:E75"/>
    <mergeCell ref="F75:G75"/>
    <mergeCell ref="B72:C72"/>
    <mergeCell ref="D72:E72"/>
    <mergeCell ref="F72:G72"/>
    <mergeCell ref="B54:C54"/>
    <mergeCell ref="D54:E54"/>
    <mergeCell ref="F54:G54"/>
    <mergeCell ref="B55:C55"/>
    <mergeCell ref="D55:E55"/>
    <mergeCell ref="F68:G68"/>
    <mergeCell ref="F69:G69"/>
    <mergeCell ref="D64:E64"/>
    <mergeCell ref="D65:E65"/>
    <mergeCell ref="D66:E66"/>
    <mergeCell ref="F43:F44"/>
    <mergeCell ref="G43:G44"/>
    <mergeCell ref="A37:A38"/>
    <mergeCell ref="F37:F38"/>
    <mergeCell ref="G37:G38"/>
    <mergeCell ref="D70:E70"/>
    <mergeCell ref="D71:E71"/>
    <mergeCell ref="E24:F24"/>
    <mergeCell ref="C25:D25"/>
    <mergeCell ref="E25:F25"/>
    <mergeCell ref="C26:D26"/>
    <mergeCell ref="E26:F26"/>
    <mergeCell ref="F63:G63"/>
    <mergeCell ref="D63:E63"/>
    <mergeCell ref="D60:E60"/>
    <mergeCell ref="F60:G60"/>
    <mergeCell ref="B61:C61"/>
    <mergeCell ref="B62:C62"/>
    <mergeCell ref="B63:C63"/>
    <mergeCell ref="F61:G61"/>
    <mergeCell ref="B76:C76"/>
    <mergeCell ref="D76:E76"/>
    <mergeCell ref="F76:G76"/>
    <mergeCell ref="F64:G64"/>
    <mergeCell ref="F65:G65"/>
    <mergeCell ref="F66:G66"/>
    <mergeCell ref="B82:C82"/>
    <mergeCell ref="D82:E82"/>
    <mergeCell ref="F82:G82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9:C79"/>
    <mergeCell ref="D79:E79"/>
    <mergeCell ref="F79:G79"/>
    <mergeCell ref="F67:G67"/>
    <mergeCell ref="F70:G70"/>
    <mergeCell ref="F71:G71"/>
    <mergeCell ref="B83:C83"/>
    <mergeCell ref="D83:E83"/>
    <mergeCell ref="F83:G83"/>
    <mergeCell ref="B85:C85"/>
    <mergeCell ref="D85:E85"/>
    <mergeCell ref="F85:G85"/>
    <mergeCell ref="B84:C84"/>
    <mergeCell ref="D84:E84"/>
    <mergeCell ref="F84:G8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2016-03-14T09:09:11Z</dcterms:modified>
</cp:coreProperties>
</file>