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1" i="11"/>
  <c r="G49"/>
  <c r="G47"/>
  <c r="G45"/>
  <c r="G43"/>
  <c r="G41"/>
  <c r="G39"/>
  <c r="D129"/>
  <c r="F61"/>
  <c r="F59"/>
  <c r="D130"/>
  <c r="F127"/>
  <c r="E51"/>
  <c r="D51"/>
  <c r="B50"/>
  <c r="B49"/>
  <c r="B48"/>
  <c r="B47"/>
  <c r="B46"/>
  <c r="B45"/>
  <c r="B44"/>
  <c r="B43"/>
  <c r="B42"/>
  <c r="B41"/>
  <c r="B40"/>
  <c r="B39"/>
  <c r="C6"/>
  <c r="G51" l="1"/>
  <c r="F60"/>
  <c r="F57"/>
  <c r="F58"/>
  <c r="F62" l="1"/>
  <c r="F137" s="1"/>
</calcChain>
</file>

<file path=xl/sharedStrings.xml><?xml version="1.0" encoding="utf-8"?>
<sst xmlns="http://schemas.openxmlformats.org/spreadsheetml/2006/main" count="256" uniqueCount="180">
  <si>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</si>
  <si>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</si>
  <si>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</si>
  <si>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</si>
  <si>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</si>
  <si>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</si>
  <si>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</si>
  <si>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</si>
  <si>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</si>
  <si>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</si>
  <si>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</si>
  <si>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</si>
  <si>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</si>
  <si>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</si>
  <si>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</si>
  <si>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</si>
  <si>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</si>
  <si>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</si>
  <si>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</si>
  <si>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</si>
  <si>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</si>
  <si>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</si>
  <si>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</si>
  <si>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</si>
  <si>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</si>
  <si>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</si>
  <si>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</si>
  <si>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</si>
  <si>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</si>
  <si>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</si>
  <si>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</si>
  <si>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</si>
  <si>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</si>
  <si>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</si>
  <si>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</si>
  <si>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</si>
  <si>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</si>
  <si>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</si>
  <si>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</si>
  <si>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</si>
  <si>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</si>
  <si>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</si>
  <si>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</si>
  <si>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</si>
  <si>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</si>
  <si>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</si>
  <si>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</si>
  <si>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</si>
  <si>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</si>
  <si>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</si>
  <si>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</si>
  <si>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</si>
  <si>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</si>
  <si>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</si>
  <si>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</si>
  <si>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</si>
  <si>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</si>
  <si>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</si>
  <si>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</si>
  <si>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</si>
  <si>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</si>
  <si>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</si>
  <si>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</si>
  <si>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</si>
  <si>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</si>
  <si>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</si>
  <si>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2а по улице Колхозная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</si>
  <si>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</si>
  <si>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</si>
  <si>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</si>
  <si>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</si>
  <si>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</si>
  <si>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</si>
  <si>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</si>
  <si>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</si>
  <si>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</si>
  <si>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</si>
  <si>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</si>
  <si>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</si>
  <si>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</si>
  <si>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</si>
  <si>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</si>
  <si>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</si>
  <si>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</si>
  <si>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</si>
  <si>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</si>
  <si>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</si>
  <si>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</si>
  <si>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</si>
  <si>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</si>
  <si>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</si>
  <si>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</si>
  <si>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</si>
  <si>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</si>
  <si>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310 от 22.12.08г.</t>
  </si>
  <si>
    <t>01.10.2008г.</t>
  </si>
  <si>
    <t>01.01.2010г.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</si>
  <si>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</si>
  <si>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</si>
  <si>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</si>
  <si>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</si>
  <si>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</si>
  <si>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</si>
  <si>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</si>
  <si>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</si>
  <si>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</si>
  <si>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</si>
  <si>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</si>
  <si>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замка, фурнитуры</t>
  </si>
  <si>
    <t>Январь</t>
  </si>
  <si>
    <t>Смена стекол в подъезде</t>
  </si>
  <si>
    <t>Наладка стояков ГВС в подвале</t>
  </si>
  <si>
    <t>Ремонт задвижки отопления в подвале</t>
  </si>
  <si>
    <t>Наладка стояков отопления в подвале</t>
  </si>
  <si>
    <t>Замена стояка канализации в подвале</t>
  </si>
  <si>
    <t>Замена части лежака канализации в подвале под. №6</t>
  </si>
  <si>
    <t>Закрепление лежаков отопления в подвале</t>
  </si>
  <si>
    <t>Ремонт щита этажного, замена автоматов</t>
  </si>
  <si>
    <t>Прочистка ливневой канализации</t>
  </si>
  <si>
    <t>Замена шарового крана на стояке отопления в подвале</t>
  </si>
  <si>
    <t>Февраль</t>
  </si>
  <si>
    <t>Ремонт щита этажного, замена автоматов, ремонт освещения площадок</t>
  </si>
  <si>
    <t>Очистка ливневой канализации</t>
  </si>
  <si>
    <t>Установка замка, фурнитуры, ремонт дверного полотна</t>
  </si>
  <si>
    <t>Март</t>
  </si>
  <si>
    <t>под. №3 ремонт ливневой канализации</t>
  </si>
  <si>
    <t>Замена стояка канализации из кв.46 в подвал</t>
  </si>
  <si>
    <t>Замена шаровых кранов на лежаке ГВС в подвале</t>
  </si>
  <si>
    <t>кв.2 замена участка стояка ГВС</t>
  </si>
  <si>
    <t>Апрель</t>
  </si>
  <si>
    <t>кв.2 ремонт стояка ГВС</t>
  </si>
  <si>
    <t>Ремонт освещения над подъездами</t>
  </si>
  <si>
    <t>кв.64 замена врезки ГВС</t>
  </si>
  <si>
    <t>Май</t>
  </si>
  <si>
    <t>кв.64 замена кухонного стояка канализации</t>
  </si>
  <si>
    <t>кв.75 замена 4-х стояков отопления</t>
  </si>
  <si>
    <t>Июнь</t>
  </si>
  <si>
    <t>Спиливание дерева</t>
  </si>
  <si>
    <t>Прочистка лежака канализации в подвале, закрепление трубы</t>
  </si>
  <si>
    <t>Август</t>
  </si>
  <si>
    <t>кв.59 замена врезки, прочистка подводки ГВС</t>
  </si>
  <si>
    <t>Ремонт мягкой кровли</t>
  </si>
  <si>
    <t>Октябрь</t>
  </si>
  <si>
    <t>Остекление окон в подъезде</t>
  </si>
  <si>
    <t>Очистка кровли от мусора</t>
  </si>
  <si>
    <t>кв.32 прочистка вент.канала в туалете</t>
  </si>
  <si>
    <t>кв.19 прочистка вент.канала в туалете</t>
  </si>
  <si>
    <t xml:space="preserve">Прочистка лежака канализации в подвале  </t>
  </si>
  <si>
    <t>Ремонт освещения в подъезде</t>
  </si>
  <si>
    <t>Снятие комплекта термометров ГВС на поверку</t>
  </si>
  <si>
    <t>Поверка комплекта термометров ГВС</t>
  </si>
  <si>
    <t>Снятие ПРЭМ для ремонта и поверки, комплекта термометров</t>
  </si>
  <si>
    <t>Ноябрь</t>
  </si>
  <si>
    <t>кв.47 замена шарового крана на врезке ГВС</t>
  </si>
  <si>
    <t>кв.47 замена шарового крана на врезке ХВ</t>
  </si>
  <si>
    <t>под. №1 ремонт ливневой канализации</t>
  </si>
  <si>
    <t>Ремонт лестницы выхода на чердак (кровлю) в подъезде</t>
  </si>
  <si>
    <t>Очистка кровли от мусора, демонтаж антенн</t>
  </si>
  <si>
    <t>Замена части лежака ГВС в подвале</t>
  </si>
  <si>
    <t>Декабрь</t>
  </si>
  <si>
    <t>Ремонт лежака ГВС в подвале</t>
  </si>
  <si>
    <t>Замена участка трубы на врезке ГВС в подвале</t>
  </si>
  <si>
    <t xml:space="preserve">Замена части лежака канализации в подвале  </t>
  </si>
  <si>
    <t>Установка ПРЭМ, комплекта термометров на ГВС</t>
  </si>
  <si>
    <t>Поверка и ремонт ПРЭМ  на отопления</t>
  </si>
  <si>
    <t>Поверка комплекта термометров на ГВС</t>
  </si>
  <si>
    <t>Поверка и ремонт ПРЭМ 2 шт на ГВС</t>
  </si>
  <si>
    <t>Установка комплекта термометров отопления</t>
  </si>
  <si>
    <t>Установка двух приборов учета отопления в подвале</t>
  </si>
  <si>
    <t>Замена литиевого элемента в вычислителе</t>
  </si>
  <si>
    <t>Заделка подвальных окон железом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</si>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</sst>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0"/>
  <sheetViews>
    <sheetView tabSelected="1" topLeftCell="A148" workbookViewId="0">
      <selection activeCell="A158" sqref="A15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66</v>
      </c>
      <c r="B3" s="35"/>
      <c r="C3" s="35"/>
      <c r="D3" s="35"/>
      <c r="E3" s="35"/>
      <c r="F3" s="35"/>
      <c r="G3" s="35"/>
    </row>
    <row r="4" spans="1:8">
      <c r="A4" s="35" t="s">
        <v>107</v>
      </c>
      <c r="B4" s="35"/>
      <c r="C4" s="35"/>
      <c r="D4" s="35"/>
      <c r="E4" s="35"/>
      <c r="F4" s="35"/>
      <c r="G4" s="35"/>
      <c r="H4" s="11">
        <v>12</v>
      </c>
    </row>
    <row r="5" spans="1:8" ht="11.25" customHeight="1"/>
    <row r="6" spans="1:8">
      <c r="A6" s="1" t="s">
        <v>6</v>
      </c>
      <c r="C6" s="3">
        <f>D7+D8</f>
        <v>3994.8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3994.8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6</v>
      </c>
    </row>
    <row r="11" spans="1:8">
      <c r="A11" s="1" t="s">
        <v>72</v>
      </c>
      <c r="C11" s="1">
        <v>87</v>
      </c>
    </row>
    <row r="12" spans="1:8">
      <c r="A12" s="1" t="s">
        <v>73</v>
      </c>
      <c r="E12" s="1">
        <v>500</v>
      </c>
      <c r="F12" s="1" t="s">
        <v>2</v>
      </c>
    </row>
    <row r="13" spans="1:8">
      <c r="A13" s="1" t="s">
        <v>74</v>
      </c>
      <c r="B13" s="1">
        <v>1208</v>
      </c>
      <c r="C13" s="1" t="s">
        <v>2</v>
      </c>
    </row>
    <row r="14" spans="1:8">
      <c r="A14" s="1" t="s">
        <v>75</v>
      </c>
      <c r="D14" s="1">
        <v>3600</v>
      </c>
      <c r="E14" s="1" t="s">
        <v>2</v>
      </c>
    </row>
    <row r="16" spans="1:8">
      <c r="A16" s="1" t="s">
        <v>76</v>
      </c>
    </row>
    <row r="17" spans="1:6">
      <c r="A17" s="26" t="s">
        <v>77</v>
      </c>
      <c r="B17" s="26"/>
      <c r="C17" s="26"/>
      <c r="D17" s="26"/>
      <c r="E17" s="26" t="s">
        <v>78</v>
      </c>
      <c r="F17" s="26"/>
    </row>
    <row r="18" spans="1:6">
      <c r="A18" s="27" t="s">
        <v>79</v>
      </c>
      <c r="B18" s="27"/>
      <c r="C18" s="27"/>
      <c r="D18" s="27"/>
      <c r="E18" s="26" t="s">
        <v>96</v>
      </c>
      <c r="F18" s="26"/>
    </row>
    <row r="19" spans="1:6">
      <c r="A19" s="27" t="s">
        <v>80</v>
      </c>
      <c r="B19" s="27"/>
      <c r="C19" s="27"/>
      <c r="D19" s="27"/>
      <c r="E19" s="26" t="s">
        <v>95</v>
      </c>
      <c r="F19" s="26"/>
    </row>
    <row r="20" spans="1:6">
      <c r="A20" s="27" t="s">
        <v>81</v>
      </c>
      <c r="B20" s="27"/>
      <c r="C20" s="27"/>
      <c r="D20" s="27"/>
      <c r="E20" s="26" t="s">
        <v>93</v>
      </c>
      <c r="F20" s="26"/>
    </row>
    <row r="21" spans="1:6">
      <c r="A21" s="27" t="s">
        <v>82</v>
      </c>
      <c r="B21" s="27"/>
      <c r="C21" s="27"/>
      <c r="D21" s="27"/>
      <c r="E21" s="26" t="s">
        <v>96</v>
      </c>
      <c r="F21" s="26"/>
    </row>
    <row r="23" spans="1:6">
      <c r="A23" s="1" t="s">
        <v>83</v>
      </c>
    </row>
    <row r="24" spans="1:6" ht="31.5" customHeight="1">
      <c r="A24" s="42" t="s">
        <v>84</v>
      </c>
      <c r="B24" s="42"/>
      <c r="C24" s="42" t="s">
        <v>85</v>
      </c>
      <c r="D24" s="42"/>
      <c r="E24" s="42" t="s">
        <v>86</v>
      </c>
      <c r="F24" s="42"/>
    </row>
    <row r="25" spans="1:6">
      <c r="A25" s="13" t="s">
        <v>87</v>
      </c>
      <c r="B25" s="13"/>
      <c r="C25" s="26">
        <v>85</v>
      </c>
      <c r="D25" s="26"/>
      <c r="E25" s="26">
        <v>85</v>
      </c>
      <c r="F25" s="26"/>
    </row>
    <row r="26" spans="1:6">
      <c r="A26" s="13" t="s">
        <v>88</v>
      </c>
      <c r="B26" s="13"/>
      <c r="C26" s="26">
        <v>115</v>
      </c>
      <c r="D26" s="26"/>
      <c r="E26" s="26">
        <v>117</v>
      </c>
      <c r="F26" s="26"/>
    </row>
    <row r="27" spans="1:6">
      <c r="A27" s="13" t="s">
        <v>89</v>
      </c>
      <c r="B27" s="13"/>
      <c r="C27" s="26">
        <v>72</v>
      </c>
      <c r="D27" s="26"/>
      <c r="E27" s="26">
        <v>72</v>
      </c>
      <c r="F27" s="26"/>
    </row>
    <row r="29" spans="1:6">
      <c r="A29" s="1" t="s">
        <v>90</v>
      </c>
      <c r="C29" s="1" t="s">
        <v>94</v>
      </c>
    </row>
    <row r="31" spans="1:6">
      <c r="A31" s="1" t="s">
        <v>91</v>
      </c>
    </row>
    <row r="32" spans="1:6">
      <c r="B32" s="1" t="s">
        <v>171</v>
      </c>
      <c r="D32" s="1">
        <v>13.07</v>
      </c>
      <c r="E32" s="1" t="s">
        <v>92</v>
      </c>
    </row>
    <row r="33" spans="1:10">
      <c r="B33" s="1" t="s">
        <v>102</v>
      </c>
      <c r="D33" s="1">
        <v>2.95</v>
      </c>
      <c r="E33" s="1" t="s">
        <v>92</v>
      </c>
    </row>
    <row r="34" spans="1:10">
      <c r="B34" s="1" t="s">
        <v>172</v>
      </c>
      <c r="D34" s="1">
        <v>14.13</v>
      </c>
      <c r="E34" s="1" t="s">
        <v>92</v>
      </c>
    </row>
    <row r="35" spans="1:10">
      <c r="B35" s="1" t="s">
        <v>102</v>
      </c>
      <c r="D35" s="1">
        <v>3.04</v>
      </c>
      <c r="E35" s="1" t="s">
        <v>92</v>
      </c>
    </row>
    <row r="36" spans="1:10" ht="18" customHeight="1">
      <c r="C36" s="3"/>
    </row>
    <row r="37" spans="1:10">
      <c r="A37" s="1" t="s">
        <v>1</v>
      </c>
    </row>
    <row r="38" spans="1:10" ht="98.25" customHeight="1">
      <c r="A38" s="14" t="s">
        <v>3</v>
      </c>
      <c r="B38" s="18" t="s">
        <v>173</v>
      </c>
      <c r="C38" s="18" t="s">
        <v>174</v>
      </c>
      <c r="D38" s="14" t="s">
        <v>97</v>
      </c>
      <c r="E38" s="15" t="s">
        <v>4</v>
      </c>
      <c r="F38" s="19" t="s">
        <v>175</v>
      </c>
      <c r="G38" s="19" t="s">
        <v>176</v>
      </c>
      <c r="H38" s="2"/>
      <c r="I38" s="2"/>
      <c r="J38" s="2"/>
    </row>
    <row r="39" spans="1:10">
      <c r="A39" s="24" t="s">
        <v>34</v>
      </c>
      <c r="B39" s="5">
        <f>D39/C39</f>
        <v>68208.905537459286</v>
      </c>
      <c r="C39" s="6">
        <v>3.07</v>
      </c>
      <c r="D39" s="6">
        <v>209401.34</v>
      </c>
      <c r="E39" s="6">
        <v>-1341.59</v>
      </c>
      <c r="F39" s="43">
        <v>429786.64</v>
      </c>
      <c r="G39" s="44">
        <f>D39+D40+E39+E40-F39</f>
        <v>2187.2199999999721</v>
      </c>
    </row>
    <row r="40" spans="1:10">
      <c r="A40" s="25"/>
      <c r="B40" s="5">
        <f>D40/C40</f>
        <v>67761.032835820894</v>
      </c>
      <c r="C40" s="6">
        <v>3.35</v>
      </c>
      <c r="D40" s="6">
        <v>226999.46</v>
      </c>
      <c r="E40" s="6">
        <v>-3085.35</v>
      </c>
      <c r="F40" s="43"/>
      <c r="G40" s="45"/>
    </row>
    <row r="41" spans="1:10">
      <c r="A41" s="24" t="s">
        <v>35</v>
      </c>
      <c r="B41" s="5">
        <f t="shared" ref="B41:B50" si="0">D41/C41</f>
        <v>255.66391167112451</v>
      </c>
      <c r="C41" s="6">
        <v>1577.74</v>
      </c>
      <c r="D41" s="6">
        <v>403371.18</v>
      </c>
      <c r="E41" s="6"/>
      <c r="F41" s="43">
        <v>703365.74</v>
      </c>
      <c r="G41" s="44">
        <f t="shared" ref="G41" si="1">D41+D42+E41+E42-F41</f>
        <v>13397.119999999995</v>
      </c>
    </row>
    <row r="42" spans="1:10">
      <c r="A42" s="25"/>
      <c r="B42" s="5">
        <f t="shared" si="0"/>
        <v>178.46601709537993</v>
      </c>
      <c r="C42" s="6">
        <v>1756.03</v>
      </c>
      <c r="D42" s="6">
        <v>313391.68</v>
      </c>
      <c r="E42" s="6"/>
      <c r="F42" s="43"/>
      <c r="G42" s="45"/>
    </row>
    <row r="43" spans="1:10" ht="16.5" customHeight="1">
      <c r="A43" s="24" t="s">
        <v>98</v>
      </c>
      <c r="B43" s="5">
        <f t="shared" si="0"/>
        <v>2845.7244956772333</v>
      </c>
      <c r="C43" s="6">
        <v>17.350000000000001</v>
      </c>
      <c r="D43" s="6">
        <v>49373.32</v>
      </c>
      <c r="E43" s="6">
        <v>-201.15</v>
      </c>
      <c r="F43" s="43">
        <v>104263.02</v>
      </c>
      <c r="G43" s="44">
        <f t="shared" ref="G43" si="2">D43+D44+E43+E44-F43</f>
        <v>298.7899999999936</v>
      </c>
    </row>
    <row r="44" spans="1:10">
      <c r="A44" s="25"/>
      <c r="B44" s="5">
        <f t="shared" si="0"/>
        <v>2964.8266735858847</v>
      </c>
      <c r="C44" s="6">
        <v>19.27</v>
      </c>
      <c r="D44" s="6">
        <v>57132.21</v>
      </c>
      <c r="E44" s="6">
        <v>-1742.57</v>
      </c>
      <c r="F44" s="43"/>
      <c r="G44" s="45"/>
    </row>
    <row r="45" spans="1:10" ht="16.5" customHeight="1">
      <c r="A45" s="28" t="s">
        <v>99</v>
      </c>
      <c r="B45" s="5">
        <f t="shared" si="0"/>
        <v>1933.2466858789626</v>
      </c>
      <c r="C45" s="6">
        <v>17.350000000000001</v>
      </c>
      <c r="D45" s="6">
        <v>33541.83</v>
      </c>
      <c r="E45" s="6">
        <v>-707.29</v>
      </c>
      <c r="F45" s="43">
        <v>65965.58</v>
      </c>
      <c r="G45" s="44">
        <f t="shared" ref="G45" si="3">D45+D46+E45+E46-F45</f>
        <v>3395.6500000000087</v>
      </c>
    </row>
    <row r="46" spans="1:10">
      <c r="A46" s="29"/>
      <c r="B46" s="5">
        <f t="shared" si="0"/>
        <v>1925.9138557343022</v>
      </c>
      <c r="C46" s="6">
        <v>19.27</v>
      </c>
      <c r="D46" s="6">
        <v>37112.36</v>
      </c>
      <c r="E46" s="6">
        <v>-585.66999999999996</v>
      </c>
      <c r="F46" s="43"/>
      <c r="G46" s="45"/>
    </row>
    <row r="47" spans="1:10" ht="15.75" customHeight="1">
      <c r="A47" s="28" t="s">
        <v>100</v>
      </c>
      <c r="B47" s="5">
        <f t="shared" si="0"/>
        <v>112.14357245173476</v>
      </c>
      <c r="C47" s="6">
        <v>1577.74</v>
      </c>
      <c r="D47" s="6">
        <v>176933.4</v>
      </c>
      <c r="E47" s="6">
        <v>-7035.13</v>
      </c>
      <c r="F47" s="43">
        <v>354737.49</v>
      </c>
      <c r="G47" s="44">
        <f t="shared" ref="G47:G50" si="4">D47+D48+E47+E48-F47</f>
        <v>11781.630000000005</v>
      </c>
    </row>
    <row r="48" spans="1:10">
      <c r="A48" s="29"/>
      <c r="B48" s="5">
        <f t="shared" si="0"/>
        <v>113.76423523516114</v>
      </c>
      <c r="C48" s="6">
        <v>1756.03</v>
      </c>
      <c r="D48" s="6">
        <v>199773.41</v>
      </c>
      <c r="E48" s="6">
        <v>-3152.56</v>
      </c>
      <c r="F48" s="43"/>
      <c r="G48" s="45"/>
    </row>
    <row r="49" spans="1:7" ht="16.5" customHeight="1">
      <c r="A49" s="24" t="s">
        <v>101</v>
      </c>
      <c r="B49" s="5">
        <f t="shared" si="0"/>
        <v>4691.1019490254876</v>
      </c>
      <c r="C49" s="6">
        <v>26.68</v>
      </c>
      <c r="D49" s="6">
        <v>125158.6</v>
      </c>
      <c r="E49" s="6">
        <v>-2518.77</v>
      </c>
      <c r="F49" s="43">
        <v>254720.34</v>
      </c>
      <c r="G49" s="44">
        <f t="shared" ref="G49:G50" si="5">D49+D50+E49+E50-F49</f>
        <v>383.30000000001746</v>
      </c>
    </row>
    <row r="50" spans="1:7">
      <c r="A50" s="25"/>
      <c r="B50" s="5">
        <f t="shared" si="0"/>
        <v>4794.9146083274527</v>
      </c>
      <c r="C50" s="6">
        <v>28.34</v>
      </c>
      <c r="D50" s="6">
        <v>135887.88</v>
      </c>
      <c r="E50" s="6">
        <v>-3424.07</v>
      </c>
      <c r="F50" s="43"/>
      <c r="G50" s="45"/>
    </row>
    <row r="51" spans="1:7">
      <c r="A51" s="4" t="s">
        <v>63</v>
      </c>
      <c r="B51" s="5"/>
      <c r="C51" s="6"/>
      <c r="D51" s="6">
        <f>SUM(D39:D50)</f>
        <v>1968076.67</v>
      </c>
      <c r="E51" s="6">
        <f>SUM(E39:E50)</f>
        <v>-23794.15</v>
      </c>
      <c r="F51" s="6">
        <f>SUM(F39:F50)</f>
        <v>1912838.81</v>
      </c>
      <c r="G51" s="6">
        <f>SUM(G39:G50)</f>
        <v>31443.709999999992</v>
      </c>
    </row>
    <row r="52" spans="1:7" ht="6" customHeight="1"/>
    <row r="54" spans="1:7">
      <c r="A54" s="1" t="s">
        <v>7</v>
      </c>
    </row>
    <row r="56" spans="1:7" ht="64.5" customHeight="1">
      <c r="A56" s="9" t="s">
        <v>8</v>
      </c>
      <c r="B56" s="30" t="s">
        <v>9</v>
      </c>
      <c r="C56" s="31"/>
      <c r="D56" s="30" t="s">
        <v>10</v>
      </c>
      <c r="E56" s="31"/>
      <c r="F56" s="30" t="s">
        <v>11</v>
      </c>
      <c r="G56" s="31"/>
    </row>
    <row r="57" spans="1:7" ht="42" customHeight="1">
      <c r="A57" s="9">
        <v>1</v>
      </c>
      <c r="B57" s="33" t="s">
        <v>105</v>
      </c>
      <c r="C57" s="33"/>
      <c r="D57" s="34" t="s">
        <v>12</v>
      </c>
      <c r="E57" s="34"/>
      <c r="F57" s="32">
        <f>0.58*H4*C6</f>
        <v>27803.807999999997</v>
      </c>
      <c r="G57" s="32"/>
    </row>
    <row r="58" spans="1:7" ht="31.5" customHeight="1">
      <c r="A58" s="9">
        <v>2</v>
      </c>
      <c r="B58" s="33" t="s">
        <v>13</v>
      </c>
      <c r="C58" s="33"/>
      <c r="D58" s="34" t="s">
        <v>12</v>
      </c>
      <c r="E58" s="34"/>
      <c r="F58" s="32">
        <f>1.82*H4*C6</f>
        <v>87246.432000000001</v>
      </c>
      <c r="G58" s="32"/>
    </row>
    <row r="59" spans="1:7">
      <c r="A59" s="12">
        <v>3</v>
      </c>
      <c r="B59" s="33" t="s">
        <v>14</v>
      </c>
      <c r="C59" s="33"/>
      <c r="D59" s="34" t="s">
        <v>15</v>
      </c>
      <c r="E59" s="34"/>
      <c r="F59" s="32">
        <f>0.17*H4*C6</f>
        <v>8149.3920000000007</v>
      </c>
      <c r="G59" s="32"/>
    </row>
    <row r="60" spans="1:7" ht="61.5" customHeight="1">
      <c r="A60" s="12">
        <v>4</v>
      </c>
      <c r="B60" s="33" t="s">
        <v>16</v>
      </c>
      <c r="C60" s="33"/>
      <c r="D60" s="30" t="s">
        <v>106</v>
      </c>
      <c r="E60" s="31"/>
      <c r="F60" s="32">
        <f>0.84*H4*C6</f>
        <v>40267.584000000003</v>
      </c>
      <c r="G60" s="32"/>
    </row>
    <row r="61" spans="1:7" ht="60.75" customHeight="1">
      <c r="A61" s="12">
        <v>5</v>
      </c>
      <c r="B61" s="33" t="s">
        <v>17</v>
      </c>
      <c r="C61" s="33"/>
      <c r="D61" s="34" t="s">
        <v>18</v>
      </c>
      <c r="E61" s="34"/>
      <c r="F61" s="32">
        <f>1.37*H4*C6</f>
        <v>65674.512000000002</v>
      </c>
      <c r="G61" s="32"/>
    </row>
    <row r="62" spans="1:7" ht="31.5" customHeight="1">
      <c r="A62" s="9"/>
      <c r="B62" s="33" t="s">
        <v>19</v>
      </c>
      <c r="C62" s="33"/>
      <c r="D62" s="34"/>
      <c r="E62" s="34"/>
      <c r="F62" s="32">
        <f>SUM(F57:G61)</f>
        <v>229141.728</v>
      </c>
      <c r="G62" s="32"/>
    </row>
    <row r="64" spans="1:7">
      <c r="A64" s="1" t="s">
        <v>20</v>
      </c>
    </row>
    <row r="66" spans="1:7" ht="44.25" customHeight="1">
      <c r="A66" s="9" t="s">
        <v>8</v>
      </c>
      <c r="B66" s="34" t="s">
        <v>21</v>
      </c>
      <c r="C66" s="34"/>
      <c r="D66" s="30" t="s">
        <v>22</v>
      </c>
      <c r="E66" s="31"/>
      <c r="F66" s="30" t="s">
        <v>23</v>
      </c>
      <c r="G66" s="31"/>
    </row>
    <row r="67" spans="1:7" ht="30.75" customHeight="1">
      <c r="A67" s="9">
        <v>1</v>
      </c>
      <c r="B67" s="20" t="s">
        <v>108</v>
      </c>
      <c r="C67" s="20"/>
      <c r="D67" s="21" t="s">
        <v>109</v>
      </c>
      <c r="E67" s="21"/>
      <c r="F67" s="22">
        <v>662</v>
      </c>
      <c r="G67" s="23"/>
    </row>
    <row r="68" spans="1:7">
      <c r="A68" s="9">
        <v>2</v>
      </c>
      <c r="B68" s="20" t="s">
        <v>110</v>
      </c>
      <c r="C68" s="20"/>
      <c r="D68" s="21" t="s">
        <v>109</v>
      </c>
      <c r="E68" s="21"/>
      <c r="F68" s="22">
        <v>1016</v>
      </c>
      <c r="G68" s="23"/>
    </row>
    <row r="69" spans="1:7" ht="36" customHeight="1">
      <c r="A69" s="16">
        <v>3</v>
      </c>
      <c r="B69" s="20" t="s">
        <v>111</v>
      </c>
      <c r="C69" s="20"/>
      <c r="D69" s="21" t="s">
        <v>109</v>
      </c>
      <c r="E69" s="21"/>
      <c r="F69" s="22">
        <v>2866.08</v>
      </c>
      <c r="G69" s="23"/>
    </row>
    <row r="70" spans="1:7" ht="30.75" customHeight="1">
      <c r="A70" s="16">
        <v>4</v>
      </c>
      <c r="B70" s="20" t="s">
        <v>112</v>
      </c>
      <c r="C70" s="20"/>
      <c r="D70" s="21" t="s">
        <v>109</v>
      </c>
      <c r="E70" s="21"/>
      <c r="F70" s="22">
        <v>3619.17</v>
      </c>
      <c r="G70" s="23"/>
    </row>
    <row r="71" spans="1:7" ht="39.75" customHeight="1">
      <c r="A71" s="16">
        <v>5</v>
      </c>
      <c r="B71" s="20" t="s">
        <v>113</v>
      </c>
      <c r="C71" s="20"/>
      <c r="D71" s="21" t="s">
        <v>109</v>
      </c>
      <c r="E71" s="21"/>
      <c r="F71" s="22">
        <v>2716.38</v>
      </c>
      <c r="G71" s="23"/>
    </row>
    <row r="72" spans="1:7" ht="38.25" customHeight="1">
      <c r="A72" s="16">
        <v>6</v>
      </c>
      <c r="B72" s="20" t="s">
        <v>114</v>
      </c>
      <c r="C72" s="20"/>
      <c r="D72" s="21" t="s">
        <v>109</v>
      </c>
      <c r="E72" s="21"/>
      <c r="F72" s="22">
        <v>2034.32</v>
      </c>
      <c r="G72" s="23"/>
    </row>
    <row r="73" spans="1:7" ht="45.75" customHeight="1">
      <c r="A73" s="16">
        <v>7</v>
      </c>
      <c r="B73" s="20" t="s">
        <v>115</v>
      </c>
      <c r="C73" s="20"/>
      <c r="D73" s="21" t="s">
        <v>109</v>
      </c>
      <c r="E73" s="21"/>
      <c r="F73" s="22">
        <v>1753.07</v>
      </c>
      <c r="G73" s="23"/>
    </row>
    <row r="74" spans="1:7" ht="30.75" customHeight="1">
      <c r="A74" s="16">
        <v>8</v>
      </c>
      <c r="B74" s="20" t="s">
        <v>116</v>
      </c>
      <c r="C74" s="20"/>
      <c r="D74" s="21" t="s">
        <v>109</v>
      </c>
      <c r="E74" s="21"/>
      <c r="F74" s="22">
        <v>4259.47</v>
      </c>
      <c r="G74" s="23"/>
    </row>
    <row r="75" spans="1:7" ht="32.25" customHeight="1">
      <c r="A75" s="16">
        <v>9</v>
      </c>
      <c r="B75" s="20" t="s">
        <v>112</v>
      </c>
      <c r="C75" s="20"/>
      <c r="D75" s="21" t="s">
        <v>109</v>
      </c>
      <c r="E75" s="21"/>
      <c r="F75" s="22">
        <v>2716.38</v>
      </c>
      <c r="G75" s="23"/>
    </row>
    <row r="76" spans="1:7" ht="34.5" customHeight="1">
      <c r="A76" s="16">
        <v>10</v>
      </c>
      <c r="B76" s="20" t="s">
        <v>117</v>
      </c>
      <c r="C76" s="20"/>
      <c r="D76" s="21" t="s">
        <v>109</v>
      </c>
      <c r="E76" s="21"/>
      <c r="F76" s="22">
        <v>1014.58</v>
      </c>
      <c r="G76" s="23"/>
    </row>
    <row r="77" spans="1:7" ht="31.5" customHeight="1">
      <c r="A77" s="16">
        <v>11</v>
      </c>
      <c r="B77" s="20" t="s">
        <v>118</v>
      </c>
      <c r="C77" s="20"/>
      <c r="D77" s="21" t="s">
        <v>109</v>
      </c>
      <c r="E77" s="21"/>
      <c r="F77" s="22">
        <v>594.88</v>
      </c>
      <c r="G77" s="23"/>
    </row>
    <row r="78" spans="1:7" ht="49.5" customHeight="1">
      <c r="A78" s="16">
        <v>12</v>
      </c>
      <c r="B78" s="20" t="s">
        <v>119</v>
      </c>
      <c r="C78" s="20"/>
      <c r="D78" s="21" t="s">
        <v>120</v>
      </c>
      <c r="E78" s="21"/>
      <c r="F78" s="22">
        <v>3085.63</v>
      </c>
      <c r="G78" s="23"/>
    </row>
    <row r="79" spans="1:7" ht="53.25" customHeight="1">
      <c r="A79" s="16">
        <v>13</v>
      </c>
      <c r="B79" s="20" t="s">
        <v>121</v>
      </c>
      <c r="C79" s="20"/>
      <c r="D79" s="21" t="s">
        <v>120</v>
      </c>
      <c r="E79" s="21"/>
      <c r="F79" s="22">
        <v>630.25</v>
      </c>
      <c r="G79" s="23"/>
    </row>
    <row r="80" spans="1:7" ht="37.5" customHeight="1">
      <c r="A80" s="16">
        <v>14</v>
      </c>
      <c r="B80" s="20" t="s">
        <v>122</v>
      </c>
      <c r="C80" s="20"/>
      <c r="D80" s="21" t="s">
        <v>120</v>
      </c>
      <c r="E80" s="21"/>
      <c r="F80" s="22">
        <v>148.69999999999999</v>
      </c>
      <c r="G80" s="23"/>
    </row>
    <row r="81" spans="1:7" ht="30.75" customHeight="1">
      <c r="A81" s="16">
        <v>15</v>
      </c>
      <c r="B81" s="20" t="s">
        <v>118</v>
      </c>
      <c r="C81" s="20"/>
      <c r="D81" s="21" t="s">
        <v>120</v>
      </c>
      <c r="E81" s="21"/>
      <c r="F81" s="22">
        <v>983.81</v>
      </c>
      <c r="G81" s="23"/>
    </row>
    <row r="82" spans="1:7" ht="48.75" customHeight="1">
      <c r="A82" s="16">
        <v>16</v>
      </c>
      <c r="B82" s="20" t="s">
        <v>123</v>
      </c>
      <c r="C82" s="20"/>
      <c r="D82" s="21" t="s">
        <v>124</v>
      </c>
      <c r="E82" s="21"/>
      <c r="F82" s="22">
        <v>1059</v>
      </c>
      <c r="G82" s="23"/>
    </row>
    <row r="83" spans="1:7" ht="32.25" customHeight="1">
      <c r="A83" s="16">
        <v>17</v>
      </c>
      <c r="B83" s="20" t="s">
        <v>125</v>
      </c>
      <c r="C83" s="20"/>
      <c r="D83" s="21" t="s">
        <v>124</v>
      </c>
      <c r="E83" s="21"/>
      <c r="F83" s="22">
        <v>2877.42</v>
      </c>
      <c r="G83" s="23"/>
    </row>
    <row r="84" spans="1:7" ht="31.5" customHeight="1">
      <c r="A84" s="16">
        <v>18</v>
      </c>
      <c r="B84" s="20" t="s">
        <v>126</v>
      </c>
      <c r="C84" s="20"/>
      <c r="D84" s="21" t="s">
        <v>124</v>
      </c>
      <c r="E84" s="21"/>
      <c r="F84" s="22">
        <v>3461.5</v>
      </c>
      <c r="G84" s="23"/>
    </row>
    <row r="85" spans="1:7" ht="32.25" customHeight="1">
      <c r="A85" s="16">
        <v>19</v>
      </c>
      <c r="B85" s="20" t="s">
        <v>127</v>
      </c>
      <c r="C85" s="20"/>
      <c r="D85" s="21" t="s">
        <v>124</v>
      </c>
      <c r="E85" s="21"/>
      <c r="F85" s="22">
        <v>4207.0200000000004</v>
      </c>
      <c r="G85" s="23"/>
    </row>
    <row r="86" spans="1:7" ht="32.25" customHeight="1">
      <c r="A86" s="16">
        <v>20</v>
      </c>
      <c r="B86" s="20" t="s">
        <v>112</v>
      </c>
      <c r="C86" s="20"/>
      <c r="D86" s="21" t="s">
        <v>124</v>
      </c>
      <c r="E86" s="21"/>
      <c r="F86" s="22">
        <v>2734.59</v>
      </c>
      <c r="G86" s="23"/>
    </row>
    <row r="87" spans="1:7" ht="31.5" customHeight="1">
      <c r="A87" s="16">
        <v>21</v>
      </c>
      <c r="B87" s="20" t="s">
        <v>128</v>
      </c>
      <c r="C87" s="20"/>
      <c r="D87" s="21" t="s">
        <v>124</v>
      </c>
      <c r="E87" s="21"/>
      <c r="F87" s="22">
        <v>1458.45</v>
      </c>
      <c r="G87" s="23"/>
    </row>
    <row r="88" spans="1:7" ht="33.75" customHeight="1">
      <c r="A88" s="16">
        <v>22</v>
      </c>
      <c r="B88" s="20" t="s">
        <v>114</v>
      </c>
      <c r="C88" s="20"/>
      <c r="D88" s="21" t="s">
        <v>129</v>
      </c>
      <c r="E88" s="21"/>
      <c r="F88" s="22">
        <v>3440.54</v>
      </c>
      <c r="G88" s="23"/>
    </row>
    <row r="89" spans="1:7">
      <c r="A89" s="16">
        <v>23</v>
      </c>
      <c r="B89" s="20" t="s">
        <v>130</v>
      </c>
      <c r="C89" s="20"/>
      <c r="D89" s="21" t="s">
        <v>129</v>
      </c>
      <c r="E89" s="21"/>
      <c r="F89" s="22">
        <v>358.89</v>
      </c>
      <c r="G89" s="23"/>
    </row>
    <row r="90" spans="1:7" ht="32.25" customHeight="1">
      <c r="A90" s="16">
        <v>24</v>
      </c>
      <c r="B90" s="20" t="s">
        <v>131</v>
      </c>
      <c r="C90" s="20"/>
      <c r="D90" s="21" t="s">
        <v>129</v>
      </c>
      <c r="E90" s="21"/>
      <c r="F90" s="22">
        <v>578.41</v>
      </c>
      <c r="G90" s="23"/>
    </row>
    <row r="91" spans="1:7" ht="22.5" customHeight="1">
      <c r="A91" s="16">
        <v>25</v>
      </c>
      <c r="B91" s="20" t="s">
        <v>132</v>
      </c>
      <c r="C91" s="20"/>
      <c r="D91" s="21" t="s">
        <v>133</v>
      </c>
      <c r="E91" s="21"/>
      <c r="F91" s="22">
        <v>2601.96</v>
      </c>
      <c r="G91" s="23"/>
    </row>
    <row r="92" spans="1:7" ht="31.5" customHeight="1">
      <c r="A92" s="16">
        <v>26</v>
      </c>
      <c r="B92" s="20" t="s">
        <v>134</v>
      </c>
      <c r="C92" s="20"/>
      <c r="D92" s="21" t="s">
        <v>133</v>
      </c>
      <c r="E92" s="21"/>
      <c r="F92" s="22">
        <v>3307.81</v>
      </c>
      <c r="G92" s="23"/>
    </row>
    <row r="93" spans="1:7" ht="31.5" customHeight="1">
      <c r="A93" s="16">
        <v>27</v>
      </c>
      <c r="B93" s="20" t="s">
        <v>117</v>
      </c>
      <c r="C93" s="20"/>
      <c r="D93" s="21" t="s">
        <v>133</v>
      </c>
      <c r="E93" s="21"/>
      <c r="F93" s="22">
        <v>1077.51</v>
      </c>
      <c r="G93" s="23"/>
    </row>
    <row r="94" spans="1:7" ht="30.75" customHeight="1">
      <c r="A94" s="16">
        <v>28</v>
      </c>
      <c r="B94" s="20" t="s">
        <v>135</v>
      </c>
      <c r="C94" s="20"/>
      <c r="D94" s="21" t="s">
        <v>136</v>
      </c>
      <c r="E94" s="21"/>
      <c r="F94" s="22">
        <v>2945.21</v>
      </c>
      <c r="G94" s="23"/>
    </row>
    <row r="95" spans="1:7" ht="16.5" customHeight="1">
      <c r="A95" s="16">
        <v>29</v>
      </c>
      <c r="B95" s="20" t="s">
        <v>137</v>
      </c>
      <c r="C95" s="20"/>
      <c r="D95" s="21" t="s">
        <v>136</v>
      </c>
      <c r="E95" s="21"/>
      <c r="F95" s="22">
        <v>5035.5</v>
      </c>
      <c r="G95" s="23"/>
    </row>
    <row r="96" spans="1:7" ht="47.25" customHeight="1">
      <c r="A96" s="16">
        <v>30</v>
      </c>
      <c r="B96" s="20" t="s">
        <v>138</v>
      </c>
      <c r="C96" s="20"/>
      <c r="D96" s="21" t="s">
        <v>139</v>
      </c>
      <c r="E96" s="21"/>
      <c r="F96" s="22">
        <v>717.09</v>
      </c>
      <c r="G96" s="23"/>
    </row>
    <row r="97" spans="1:7" ht="31.5" customHeight="1">
      <c r="A97" s="16">
        <v>31</v>
      </c>
      <c r="B97" s="20" t="s">
        <v>140</v>
      </c>
      <c r="C97" s="20"/>
      <c r="D97" s="21" t="s">
        <v>139</v>
      </c>
      <c r="E97" s="21"/>
      <c r="F97" s="22">
        <v>1716.53</v>
      </c>
      <c r="G97" s="23"/>
    </row>
    <row r="98" spans="1:7" ht="37.5" customHeight="1">
      <c r="A98" s="16">
        <v>32</v>
      </c>
      <c r="B98" s="20" t="s">
        <v>117</v>
      </c>
      <c r="C98" s="20"/>
      <c r="D98" s="21" t="s">
        <v>139</v>
      </c>
      <c r="E98" s="21"/>
      <c r="F98" s="22">
        <v>1048.48</v>
      </c>
      <c r="G98" s="23"/>
    </row>
    <row r="99" spans="1:7">
      <c r="A99" s="16">
        <v>33</v>
      </c>
      <c r="B99" s="20" t="s">
        <v>141</v>
      </c>
      <c r="C99" s="20"/>
      <c r="D99" s="21" t="s">
        <v>142</v>
      </c>
      <c r="E99" s="21"/>
      <c r="F99" s="22">
        <v>8069</v>
      </c>
      <c r="G99" s="23"/>
    </row>
    <row r="100" spans="1:7" ht="31.5" customHeight="1">
      <c r="A100" s="16">
        <v>34</v>
      </c>
      <c r="B100" s="20" t="s">
        <v>143</v>
      </c>
      <c r="C100" s="20"/>
      <c r="D100" s="21" t="s">
        <v>142</v>
      </c>
      <c r="E100" s="21"/>
      <c r="F100" s="22">
        <v>2517</v>
      </c>
      <c r="G100" s="23"/>
    </row>
    <row r="101" spans="1:7">
      <c r="A101" s="16">
        <v>35</v>
      </c>
      <c r="B101" s="20" t="s">
        <v>144</v>
      </c>
      <c r="C101" s="20"/>
      <c r="D101" s="21" t="s">
        <v>142</v>
      </c>
      <c r="E101" s="21"/>
      <c r="F101" s="22">
        <v>8265.52</v>
      </c>
      <c r="G101" s="23"/>
    </row>
    <row r="102" spans="1:7" ht="33.75" customHeight="1">
      <c r="A102" s="16">
        <v>36</v>
      </c>
      <c r="B102" s="20" t="s">
        <v>145</v>
      </c>
      <c r="C102" s="20"/>
      <c r="D102" s="21" t="s">
        <v>142</v>
      </c>
      <c r="E102" s="21"/>
      <c r="F102" s="22">
        <v>1150.18</v>
      </c>
      <c r="G102" s="23"/>
    </row>
    <row r="103" spans="1:7" ht="33.75" customHeight="1">
      <c r="A103" s="16">
        <v>37</v>
      </c>
      <c r="B103" s="20" t="s">
        <v>146</v>
      </c>
      <c r="C103" s="20"/>
      <c r="D103" s="21" t="s">
        <v>142</v>
      </c>
      <c r="E103" s="21"/>
      <c r="F103" s="22">
        <v>657.25</v>
      </c>
      <c r="G103" s="23"/>
    </row>
    <row r="104" spans="1:7" ht="32.25" customHeight="1">
      <c r="A104" s="16">
        <v>38</v>
      </c>
      <c r="B104" s="20" t="s">
        <v>147</v>
      </c>
      <c r="C104" s="20"/>
      <c r="D104" s="21" t="s">
        <v>142</v>
      </c>
      <c r="E104" s="21"/>
      <c r="F104" s="22">
        <v>1420.61</v>
      </c>
      <c r="G104" s="23"/>
    </row>
    <row r="105" spans="1:7" ht="33" customHeight="1">
      <c r="A105" s="16">
        <v>39</v>
      </c>
      <c r="B105" s="20" t="s">
        <v>148</v>
      </c>
      <c r="C105" s="20"/>
      <c r="D105" s="21" t="s">
        <v>142</v>
      </c>
      <c r="E105" s="21"/>
      <c r="F105" s="22">
        <v>262.02999999999997</v>
      </c>
      <c r="G105" s="23"/>
    </row>
    <row r="106" spans="1:7" ht="46.5" customHeight="1">
      <c r="A106" s="16">
        <v>40</v>
      </c>
      <c r="B106" s="20" t="s">
        <v>149</v>
      </c>
      <c r="C106" s="20"/>
      <c r="D106" s="21" t="s">
        <v>142</v>
      </c>
      <c r="E106" s="21"/>
      <c r="F106" s="22">
        <v>499.67</v>
      </c>
      <c r="G106" s="23"/>
    </row>
    <row r="107" spans="1:7" ht="33.75" customHeight="1">
      <c r="A107" s="16">
        <v>41</v>
      </c>
      <c r="B107" s="20" t="s">
        <v>150</v>
      </c>
      <c r="C107" s="20"/>
      <c r="D107" s="21" t="s">
        <v>142</v>
      </c>
      <c r="E107" s="21"/>
      <c r="F107" s="22">
        <v>1550.78</v>
      </c>
      <c r="G107" s="23"/>
    </row>
    <row r="108" spans="1:7" ht="48" customHeight="1">
      <c r="A108" s="16">
        <v>42</v>
      </c>
      <c r="B108" s="20" t="s">
        <v>151</v>
      </c>
      <c r="C108" s="20"/>
      <c r="D108" s="21" t="s">
        <v>142</v>
      </c>
      <c r="E108" s="21"/>
      <c r="F108" s="22">
        <v>999.34</v>
      </c>
      <c r="G108" s="23"/>
    </row>
    <row r="109" spans="1:7" ht="34.5" customHeight="1">
      <c r="A109" s="16">
        <v>43</v>
      </c>
      <c r="B109" s="20" t="s">
        <v>165</v>
      </c>
      <c r="C109" s="20"/>
      <c r="D109" s="21" t="s">
        <v>142</v>
      </c>
      <c r="E109" s="21"/>
      <c r="F109" s="22">
        <v>1550.78</v>
      </c>
      <c r="G109" s="23"/>
    </row>
    <row r="110" spans="1:7" ht="32.25" customHeight="1">
      <c r="A110" s="16">
        <v>44</v>
      </c>
      <c r="B110" s="20" t="s">
        <v>166</v>
      </c>
      <c r="C110" s="20"/>
      <c r="D110" s="21" t="s">
        <v>142</v>
      </c>
      <c r="E110" s="21"/>
      <c r="F110" s="22">
        <v>6300</v>
      </c>
      <c r="G110" s="23"/>
    </row>
    <row r="111" spans="1:7" ht="34.5" customHeight="1">
      <c r="A111" s="16">
        <v>45</v>
      </c>
      <c r="B111" s="20" t="s">
        <v>167</v>
      </c>
      <c r="C111" s="20"/>
      <c r="D111" s="21" t="s">
        <v>152</v>
      </c>
      <c r="E111" s="21"/>
      <c r="F111" s="22">
        <v>499.67</v>
      </c>
      <c r="G111" s="23"/>
    </row>
    <row r="112" spans="1:7" ht="36" customHeight="1">
      <c r="A112" s="16">
        <v>46</v>
      </c>
      <c r="B112" s="20" t="s">
        <v>164</v>
      </c>
      <c r="C112" s="20"/>
      <c r="D112" s="21" t="s">
        <v>152</v>
      </c>
      <c r="E112" s="21"/>
      <c r="F112" s="22">
        <v>4077.24</v>
      </c>
      <c r="G112" s="23"/>
    </row>
    <row r="113" spans="1:7" ht="46.5" customHeight="1">
      <c r="A113" s="16">
        <v>47</v>
      </c>
      <c r="B113" s="20" t="s">
        <v>163</v>
      </c>
      <c r="C113" s="20"/>
      <c r="D113" s="21" t="s">
        <v>152</v>
      </c>
      <c r="E113" s="21"/>
      <c r="F113" s="22">
        <v>2207.41</v>
      </c>
      <c r="G113" s="23"/>
    </row>
    <row r="114" spans="1:7">
      <c r="A114" s="16">
        <v>48</v>
      </c>
      <c r="B114" s="20" t="s">
        <v>141</v>
      </c>
      <c r="C114" s="20"/>
      <c r="D114" s="21" t="s">
        <v>152</v>
      </c>
      <c r="E114" s="21"/>
      <c r="F114" s="22">
        <v>96889</v>
      </c>
      <c r="G114" s="23"/>
    </row>
    <row r="115" spans="1:7" ht="33" customHeight="1">
      <c r="A115" s="16">
        <v>49</v>
      </c>
      <c r="B115" s="20" t="s">
        <v>153</v>
      </c>
      <c r="C115" s="20"/>
      <c r="D115" s="21" t="s">
        <v>152</v>
      </c>
      <c r="E115" s="21"/>
      <c r="F115" s="22">
        <v>1693.06</v>
      </c>
      <c r="G115" s="23"/>
    </row>
    <row r="116" spans="1:7" ht="30.75" customHeight="1">
      <c r="A116" s="16">
        <v>50</v>
      </c>
      <c r="B116" s="20" t="s">
        <v>154</v>
      </c>
      <c r="C116" s="20"/>
      <c r="D116" s="21" t="s">
        <v>152</v>
      </c>
      <c r="E116" s="21"/>
      <c r="F116" s="22">
        <v>1934.93</v>
      </c>
      <c r="G116" s="23"/>
    </row>
    <row r="117" spans="1:7" ht="36.75" customHeight="1">
      <c r="A117" s="16">
        <v>51</v>
      </c>
      <c r="B117" s="20" t="s">
        <v>155</v>
      </c>
      <c r="C117" s="20"/>
      <c r="D117" s="21" t="s">
        <v>152</v>
      </c>
      <c r="E117" s="21"/>
      <c r="F117" s="22">
        <v>1487.32</v>
      </c>
      <c r="G117" s="23"/>
    </row>
    <row r="118" spans="1:7" ht="47.25" customHeight="1">
      <c r="A118" s="16">
        <v>52</v>
      </c>
      <c r="B118" s="20" t="s">
        <v>156</v>
      </c>
      <c r="C118" s="20"/>
      <c r="D118" s="21" t="s">
        <v>152</v>
      </c>
      <c r="E118" s="21"/>
      <c r="F118" s="22">
        <v>2551.69</v>
      </c>
      <c r="G118" s="23"/>
    </row>
    <row r="119" spans="1:7" ht="30" customHeight="1">
      <c r="A119" s="16">
        <v>53</v>
      </c>
      <c r="B119" s="20" t="s">
        <v>157</v>
      </c>
      <c r="C119" s="20"/>
      <c r="D119" s="21" t="s">
        <v>152</v>
      </c>
      <c r="E119" s="21"/>
      <c r="F119" s="22">
        <v>1916.72</v>
      </c>
      <c r="G119" s="23"/>
    </row>
    <row r="120" spans="1:7" ht="30.75" customHeight="1">
      <c r="A120" s="16">
        <v>54</v>
      </c>
      <c r="B120" s="20" t="s">
        <v>158</v>
      </c>
      <c r="C120" s="20"/>
      <c r="D120" s="21" t="s">
        <v>159</v>
      </c>
      <c r="E120" s="21"/>
      <c r="F120" s="22">
        <v>6791.34</v>
      </c>
      <c r="G120" s="23"/>
    </row>
    <row r="121" spans="1:7" ht="33" customHeight="1">
      <c r="A121" s="16">
        <v>55</v>
      </c>
      <c r="B121" s="20" t="s">
        <v>160</v>
      </c>
      <c r="C121" s="20"/>
      <c r="D121" s="21" t="s">
        <v>159</v>
      </c>
      <c r="E121" s="21"/>
      <c r="F121" s="22">
        <v>4439.16</v>
      </c>
      <c r="G121" s="23"/>
    </row>
    <row r="122" spans="1:7" ht="33" customHeight="1">
      <c r="A122" s="16">
        <v>56</v>
      </c>
      <c r="B122" s="20" t="s">
        <v>161</v>
      </c>
      <c r="C122" s="20"/>
      <c r="D122" s="21" t="s">
        <v>159</v>
      </c>
      <c r="E122" s="21"/>
      <c r="F122" s="22">
        <v>4036.69</v>
      </c>
      <c r="G122" s="23"/>
    </row>
    <row r="123" spans="1:7" ht="31.5" customHeight="1">
      <c r="A123" s="16">
        <v>57</v>
      </c>
      <c r="B123" s="20" t="s">
        <v>162</v>
      </c>
      <c r="C123" s="20"/>
      <c r="D123" s="21" t="s">
        <v>159</v>
      </c>
      <c r="E123" s="21"/>
      <c r="F123" s="22">
        <v>5495.76</v>
      </c>
      <c r="G123" s="23"/>
    </row>
    <row r="124" spans="1:7" ht="33" customHeight="1">
      <c r="A124" s="16">
        <v>58</v>
      </c>
      <c r="B124" s="20" t="s">
        <v>168</v>
      </c>
      <c r="C124" s="20"/>
      <c r="D124" s="21" t="s">
        <v>159</v>
      </c>
      <c r="E124" s="21"/>
      <c r="F124" s="22">
        <v>4078.96</v>
      </c>
      <c r="G124" s="23"/>
    </row>
    <row r="125" spans="1:7" ht="30" customHeight="1">
      <c r="A125" s="16">
        <v>59</v>
      </c>
      <c r="B125" s="20" t="s">
        <v>169</v>
      </c>
      <c r="C125" s="20"/>
      <c r="D125" s="21" t="s">
        <v>159</v>
      </c>
      <c r="E125" s="21"/>
      <c r="F125" s="22">
        <v>1573.24</v>
      </c>
      <c r="G125" s="23"/>
    </row>
    <row r="126" spans="1:7" ht="30" customHeight="1">
      <c r="A126" s="16">
        <v>60</v>
      </c>
      <c r="B126" s="20" t="s">
        <v>170</v>
      </c>
      <c r="C126" s="20"/>
      <c r="D126" s="21" t="s">
        <v>159</v>
      </c>
      <c r="E126" s="21"/>
      <c r="F126" s="22">
        <v>2203</v>
      </c>
      <c r="G126" s="23"/>
    </row>
    <row r="127" spans="1:7" ht="47.25" customHeight="1">
      <c r="A127" s="9"/>
      <c r="B127" s="40" t="s">
        <v>65</v>
      </c>
      <c r="C127" s="41"/>
      <c r="D127" s="30"/>
      <c r="E127" s="31"/>
      <c r="F127" s="36">
        <f>SUM(F67:G126)</f>
        <v>241843.97999999998</v>
      </c>
      <c r="G127" s="31"/>
    </row>
    <row r="129" spans="1:7">
      <c r="A129" s="1" t="s">
        <v>24</v>
      </c>
      <c r="D129" s="7">
        <f>3.94*H4*C6</f>
        <v>188874.144</v>
      </c>
      <c r="E129" s="1" t="s">
        <v>25</v>
      </c>
    </row>
    <row r="130" spans="1:7">
      <c r="A130" s="1" t="s">
        <v>26</v>
      </c>
      <c r="D130" s="7">
        <f>365475.39*5.3%+(H4-7)*D7*1.25</f>
        <v>44337.695670000001</v>
      </c>
      <c r="E130" s="1" t="s">
        <v>25</v>
      </c>
    </row>
    <row r="132" spans="1:7">
      <c r="A132" s="1" t="s">
        <v>38</v>
      </c>
    </row>
    <row r="133" spans="1:7">
      <c r="A133" s="1" t="s">
        <v>103</v>
      </c>
    </row>
    <row r="134" spans="1:7">
      <c r="B134" s="1" t="s">
        <v>37</v>
      </c>
      <c r="F134" s="7">
        <v>647700.99</v>
      </c>
      <c r="G134" s="1" t="s">
        <v>25</v>
      </c>
    </row>
    <row r="136" spans="1:7">
      <c r="A136" s="1" t="s">
        <v>104</v>
      </c>
    </row>
    <row r="137" spans="1:7">
      <c r="B137" s="1" t="s">
        <v>36</v>
      </c>
      <c r="F137" s="7">
        <f>F62+F127+D129</f>
        <v>659859.85199999996</v>
      </c>
      <c r="G137" s="1" t="s">
        <v>25</v>
      </c>
    </row>
    <row r="138" spans="1:7">
      <c r="F138" s="7"/>
    </row>
    <row r="139" spans="1:7">
      <c r="A139" s="1" t="s">
        <v>177</v>
      </c>
      <c r="F139" s="7"/>
    </row>
    <row r="140" spans="1:7">
      <c r="B140" s="1" t="s">
        <v>178</v>
      </c>
      <c r="F140" s="7">
        <v>18672.52</v>
      </c>
      <c r="G140" s="1" t="s">
        <v>25</v>
      </c>
    </row>
    <row r="141" spans="1:7" ht="30" customHeight="1">
      <c r="A141" s="1" t="s">
        <v>27</v>
      </c>
    </row>
    <row r="142" spans="1:7" ht="32.25" customHeight="1"/>
    <row r="143" spans="1:7" ht="28.5" customHeight="1">
      <c r="A143" s="8" t="s">
        <v>28</v>
      </c>
      <c r="B143" s="37" t="s">
        <v>29</v>
      </c>
      <c r="C143" s="37"/>
      <c r="D143" s="8" t="s">
        <v>30</v>
      </c>
      <c r="E143" s="37" t="s">
        <v>31</v>
      </c>
      <c r="F143" s="37"/>
      <c r="G143" s="8" t="s">
        <v>32</v>
      </c>
    </row>
    <row r="144" spans="1:7" ht="33.75" customHeight="1">
      <c r="A144" s="38" t="s">
        <v>33</v>
      </c>
      <c r="B144" s="39" t="s">
        <v>51</v>
      </c>
      <c r="C144" s="39"/>
      <c r="D144" s="10">
        <v>8</v>
      </c>
      <c r="E144" s="39" t="s">
        <v>53</v>
      </c>
      <c r="F144" s="39"/>
      <c r="G144" s="17">
        <v>8</v>
      </c>
    </row>
    <row r="145" spans="1:7" ht="43.5" customHeight="1">
      <c r="A145" s="38"/>
      <c r="B145" s="39" t="s">
        <v>39</v>
      </c>
      <c r="C145" s="39"/>
      <c r="D145" s="10">
        <v>13</v>
      </c>
      <c r="E145" s="39" t="s">
        <v>53</v>
      </c>
      <c r="F145" s="39"/>
      <c r="G145" s="17">
        <v>13</v>
      </c>
    </row>
    <row r="146" spans="1:7" ht="69" customHeight="1">
      <c r="A146" s="38"/>
      <c r="B146" s="39" t="s">
        <v>40</v>
      </c>
      <c r="C146" s="39"/>
      <c r="D146" s="10"/>
      <c r="E146" s="39" t="s">
        <v>53</v>
      </c>
      <c r="F146" s="39"/>
      <c r="G146" s="17"/>
    </row>
    <row r="147" spans="1:7" ht="37.5" customHeight="1">
      <c r="A147" s="10" t="s">
        <v>41</v>
      </c>
      <c r="B147" s="39" t="s">
        <v>42</v>
      </c>
      <c r="C147" s="39"/>
      <c r="D147" s="10"/>
      <c r="E147" s="39" t="s">
        <v>54</v>
      </c>
      <c r="F147" s="39"/>
      <c r="G147" s="17"/>
    </row>
    <row r="148" spans="1:7" ht="60" customHeight="1">
      <c r="A148" s="38" t="s">
        <v>43</v>
      </c>
      <c r="B148" s="39" t="s">
        <v>52</v>
      </c>
      <c r="C148" s="39"/>
      <c r="D148" s="10">
        <v>5</v>
      </c>
      <c r="E148" s="39" t="s">
        <v>55</v>
      </c>
      <c r="F148" s="39"/>
      <c r="G148" s="17">
        <v>5</v>
      </c>
    </row>
    <row r="149" spans="1:7" ht="33" customHeight="1">
      <c r="A149" s="38"/>
      <c r="B149" s="39" t="s">
        <v>44</v>
      </c>
      <c r="C149" s="39"/>
      <c r="D149" s="10"/>
      <c r="E149" s="39" t="s">
        <v>56</v>
      </c>
      <c r="F149" s="39"/>
      <c r="G149" s="17"/>
    </row>
    <row r="150" spans="1:7" ht="42.75" customHeight="1">
      <c r="A150" s="38"/>
      <c r="B150" s="39" t="s">
        <v>48</v>
      </c>
      <c r="C150" s="39"/>
      <c r="D150" s="10">
        <v>9</v>
      </c>
      <c r="E150" s="39" t="s">
        <v>57</v>
      </c>
      <c r="F150" s="39"/>
      <c r="G150" s="17">
        <v>9</v>
      </c>
    </row>
    <row r="151" spans="1:7" ht="36" customHeight="1">
      <c r="A151" s="38"/>
      <c r="B151" s="39" t="s">
        <v>49</v>
      </c>
      <c r="C151" s="39"/>
      <c r="D151" s="10"/>
      <c r="E151" s="39" t="s">
        <v>58</v>
      </c>
      <c r="F151" s="39"/>
      <c r="G151" s="17"/>
    </row>
    <row r="152" spans="1:7">
      <c r="A152" s="38"/>
      <c r="B152" s="39" t="s">
        <v>50</v>
      </c>
      <c r="C152" s="39"/>
      <c r="D152" s="10"/>
      <c r="E152" s="39" t="s">
        <v>59</v>
      </c>
      <c r="F152" s="39"/>
      <c r="G152" s="17"/>
    </row>
    <row r="153" spans="1:7" ht="31.5" customHeight="1">
      <c r="A153" s="38"/>
      <c r="B153" s="39" t="s">
        <v>45</v>
      </c>
      <c r="C153" s="39"/>
      <c r="D153" s="10">
        <v>3</v>
      </c>
      <c r="E153" s="39" t="s">
        <v>60</v>
      </c>
      <c r="F153" s="39"/>
      <c r="G153" s="17">
        <v>3</v>
      </c>
    </row>
    <row r="154" spans="1:7" ht="29.25" customHeight="1">
      <c r="A154" s="38"/>
      <c r="B154" s="39" t="s">
        <v>46</v>
      </c>
      <c r="C154" s="39"/>
      <c r="D154" s="10">
        <v>6</v>
      </c>
      <c r="E154" s="39" t="s">
        <v>55</v>
      </c>
      <c r="F154" s="39"/>
      <c r="G154" s="17">
        <v>6</v>
      </c>
    </row>
    <row r="155" spans="1:7">
      <c r="A155" s="38"/>
      <c r="B155" s="39" t="s">
        <v>47</v>
      </c>
      <c r="C155" s="39"/>
      <c r="D155" s="10">
        <v>1</v>
      </c>
      <c r="E155" s="39"/>
      <c r="F155" s="39"/>
      <c r="G155" s="17">
        <v>1</v>
      </c>
    </row>
    <row r="158" spans="1:7">
      <c r="A158" s="1" t="s">
        <v>179</v>
      </c>
      <c r="F158" s="1" t="s">
        <v>61</v>
      </c>
    </row>
    <row r="160" spans="1:7">
      <c r="A160" s="1" t="s">
        <v>64</v>
      </c>
      <c r="F16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76">
    <mergeCell ref="B85:C85"/>
    <mergeCell ref="F105:G105"/>
    <mergeCell ref="F106:G106"/>
    <mergeCell ref="F107:G107"/>
    <mergeCell ref="B108:C108"/>
    <mergeCell ref="D108:E108"/>
    <mergeCell ref="F108:G108"/>
    <mergeCell ref="B109:C109"/>
    <mergeCell ref="D109:E109"/>
    <mergeCell ref="F109:G109"/>
    <mergeCell ref="B105:C105"/>
    <mergeCell ref="B106:C106"/>
    <mergeCell ref="B107:C107"/>
    <mergeCell ref="B99:C99"/>
    <mergeCell ref="B100:C100"/>
    <mergeCell ref="B101:C101"/>
    <mergeCell ref="B102:C102"/>
    <mergeCell ref="D105:E105"/>
    <mergeCell ref="D106:E106"/>
    <mergeCell ref="D107:E107"/>
    <mergeCell ref="D97:E97"/>
    <mergeCell ref="D98:E98"/>
    <mergeCell ref="D99:E99"/>
    <mergeCell ref="D100:E100"/>
    <mergeCell ref="B60:C60"/>
    <mergeCell ref="B110:C110"/>
    <mergeCell ref="D110:E110"/>
    <mergeCell ref="C27:D27"/>
    <mergeCell ref="E27:F27"/>
    <mergeCell ref="B103:C103"/>
    <mergeCell ref="B104:C104"/>
    <mergeCell ref="B92:C92"/>
    <mergeCell ref="B94:C94"/>
    <mergeCell ref="B95:C95"/>
    <mergeCell ref="B96:C96"/>
    <mergeCell ref="B97:C97"/>
    <mergeCell ref="B98:C98"/>
    <mergeCell ref="B86:C86"/>
    <mergeCell ref="B87:C87"/>
    <mergeCell ref="B88:C88"/>
    <mergeCell ref="B89:C89"/>
    <mergeCell ref="B90:C90"/>
    <mergeCell ref="B91:C91"/>
    <mergeCell ref="B93:C93"/>
    <mergeCell ref="B81:C81"/>
    <mergeCell ref="B82:C82"/>
    <mergeCell ref="B83:C83"/>
    <mergeCell ref="B84:C84"/>
    <mergeCell ref="B67:C67"/>
    <mergeCell ref="B68:C68"/>
    <mergeCell ref="B69:C69"/>
    <mergeCell ref="B62:C62"/>
    <mergeCell ref="D62:E62"/>
    <mergeCell ref="F62:G62"/>
    <mergeCell ref="D67:E67"/>
    <mergeCell ref="D68:E68"/>
    <mergeCell ref="D69:E69"/>
    <mergeCell ref="F67:G67"/>
    <mergeCell ref="F68:G68"/>
    <mergeCell ref="F69:G69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B147:C147"/>
    <mergeCell ref="E147:F147"/>
    <mergeCell ref="A148:A155"/>
    <mergeCell ref="B148:C148"/>
    <mergeCell ref="E148:F148"/>
    <mergeCell ref="B149:C149"/>
    <mergeCell ref="E149:F149"/>
    <mergeCell ref="B150:C150"/>
    <mergeCell ref="E150:F150"/>
    <mergeCell ref="B154:C154"/>
    <mergeCell ref="E154:F154"/>
    <mergeCell ref="B155:C155"/>
    <mergeCell ref="E155:F155"/>
    <mergeCell ref="B151:C151"/>
    <mergeCell ref="E151:F151"/>
    <mergeCell ref="B152:C152"/>
    <mergeCell ref="E152:F152"/>
    <mergeCell ref="B153:C153"/>
    <mergeCell ref="E153:F153"/>
    <mergeCell ref="F127:G127"/>
    <mergeCell ref="B143:C143"/>
    <mergeCell ref="E143:F143"/>
    <mergeCell ref="A144:A146"/>
    <mergeCell ref="B144:C144"/>
    <mergeCell ref="E144:F144"/>
    <mergeCell ref="B145:C145"/>
    <mergeCell ref="E145:F145"/>
    <mergeCell ref="B146:C146"/>
    <mergeCell ref="E146:F146"/>
    <mergeCell ref="B127:C127"/>
    <mergeCell ref="D127:E127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76:C76"/>
    <mergeCell ref="D60:E60"/>
    <mergeCell ref="F60:G60"/>
    <mergeCell ref="B61:C61"/>
    <mergeCell ref="D61:E61"/>
    <mergeCell ref="F61:G61"/>
    <mergeCell ref="B66:C66"/>
    <mergeCell ref="D66:E66"/>
    <mergeCell ref="F66:G66"/>
    <mergeCell ref="A1:G1"/>
    <mergeCell ref="A2:G2"/>
    <mergeCell ref="A3:G3"/>
    <mergeCell ref="A4:G4"/>
    <mergeCell ref="B56:C56"/>
    <mergeCell ref="D56:E56"/>
    <mergeCell ref="F56:G56"/>
    <mergeCell ref="B59:C59"/>
    <mergeCell ref="D59:E59"/>
    <mergeCell ref="F59:G59"/>
    <mergeCell ref="B57:C57"/>
    <mergeCell ref="D57:E57"/>
    <mergeCell ref="F57:G57"/>
    <mergeCell ref="B58:C58"/>
    <mergeCell ref="D58:E58"/>
    <mergeCell ref="F58:G58"/>
    <mergeCell ref="A17:D17"/>
    <mergeCell ref="E17:F17"/>
    <mergeCell ref="A18:D18"/>
    <mergeCell ref="E18:F18"/>
    <mergeCell ref="A19:D19"/>
    <mergeCell ref="E19:F19"/>
    <mergeCell ref="A20:D20"/>
    <mergeCell ref="E20:F20"/>
    <mergeCell ref="D78:E78"/>
    <mergeCell ref="F78:G78"/>
    <mergeCell ref="A39:A40"/>
    <mergeCell ref="F39:F40"/>
    <mergeCell ref="G39:G40"/>
    <mergeCell ref="A41:A42"/>
    <mergeCell ref="F41:F42"/>
    <mergeCell ref="G41:G42"/>
    <mergeCell ref="A43:A44"/>
    <mergeCell ref="F43:F44"/>
    <mergeCell ref="G43:G44"/>
    <mergeCell ref="A45:A46"/>
    <mergeCell ref="F45:F46"/>
    <mergeCell ref="G45:G46"/>
    <mergeCell ref="A47:A48"/>
    <mergeCell ref="F47:F48"/>
    <mergeCell ref="D101:E101"/>
    <mergeCell ref="D102:E102"/>
    <mergeCell ref="D103:E103"/>
    <mergeCell ref="D104:E104"/>
    <mergeCell ref="D86:E86"/>
    <mergeCell ref="D87:E87"/>
    <mergeCell ref="D88:E88"/>
    <mergeCell ref="D89:E89"/>
    <mergeCell ref="D90:E90"/>
    <mergeCell ref="D91:E91"/>
    <mergeCell ref="D92:E92"/>
    <mergeCell ref="D94:E94"/>
    <mergeCell ref="D95:E95"/>
    <mergeCell ref="D93:E93"/>
    <mergeCell ref="F70:G70"/>
    <mergeCell ref="F71:G71"/>
    <mergeCell ref="F72:G72"/>
    <mergeCell ref="F73:G73"/>
    <mergeCell ref="F74:G74"/>
    <mergeCell ref="F75:G75"/>
    <mergeCell ref="F76:G76"/>
    <mergeCell ref="F77:G77"/>
    <mergeCell ref="D96:E96"/>
    <mergeCell ref="D79:E79"/>
    <mergeCell ref="D80:E80"/>
    <mergeCell ref="D81:E81"/>
    <mergeCell ref="D82:E82"/>
    <mergeCell ref="D83:E83"/>
    <mergeCell ref="D84:E84"/>
    <mergeCell ref="D85:E85"/>
    <mergeCell ref="D70:E70"/>
    <mergeCell ref="D71:E71"/>
    <mergeCell ref="D72:E72"/>
    <mergeCell ref="D73:E73"/>
    <mergeCell ref="D74:E74"/>
    <mergeCell ref="D75:E75"/>
    <mergeCell ref="D76:E76"/>
    <mergeCell ref="D77:E77"/>
    <mergeCell ref="F90:G90"/>
    <mergeCell ref="F91:G91"/>
    <mergeCell ref="F92:G92"/>
    <mergeCell ref="F94:G94"/>
    <mergeCell ref="F95:G95"/>
    <mergeCell ref="F93:G93"/>
    <mergeCell ref="F79:G79"/>
    <mergeCell ref="F80:G80"/>
    <mergeCell ref="F81:G81"/>
    <mergeCell ref="F82:G82"/>
    <mergeCell ref="F83:G83"/>
    <mergeCell ref="F84:G84"/>
    <mergeCell ref="F85:G85"/>
    <mergeCell ref="G47:G48"/>
    <mergeCell ref="A49:A50"/>
    <mergeCell ref="F49:F50"/>
    <mergeCell ref="G49:G50"/>
    <mergeCell ref="F110:G110"/>
    <mergeCell ref="B111:C111"/>
    <mergeCell ref="D111:E111"/>
    <mergeCell ref="F111:G111"/>
    <mergeCell ref="B112:C112"/>
    <mergeCell ref="D112:E112"/>
    <mergeCell ref="F112:G112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86:G86"/>
    <mergeCell ref="F87:G87"/>
    <mergeCell ref="F88:G88"/>
    <mergeCell ref="F89:G89"/>
    <mergeCell ref="B113:C113"/>
    <mergeCell ref="D113:E113"/>
    <mergeCell ref="F113:G113"/>
    <mergeCell ref="B119:C119"/>
    <mergeCell ref="D119:E119"/>
    <mergeCell ref="F119:G119"/>
    <mergeCell ref="B118:C118"/>
    <mergeCell ref="D118:E118"/>
    <mergeCell ref="F118:G118"/>
    <mergeCell ref="B114:C114"/>
    <mergeCell ref="D114:E114"/>
    <mergeCell ref="F114:G114"/>
    <mergeCell ref="B115:C115"/>
    <mergeCell ref="D115:E115"/>
    <mergeCell ref="F115:G115"/>
    <mergeCell ref="B116:C116"/>
    <mergeCell ref="D116:E116"/>
    <mergeCell ref="F116:G116"/>
    <mergeCell ref="B117:C117"/>
    <mergeCell ref="D117:E117"/>
    <mergeCell ref="F117:G117"/>
    <mergeCell ref="B120:C120"/>
    <mergeCell ref="D120:E120"/>
    <mergeCell ref="F120:G120"/>
    <mergeCell ref="B121:C121"/>
    <mergeCell ref="D121:E121"/>
    <mergeCell ref="F121:G121"/>
    <mergeCell ref="B122:C122"/>
    <mergeCell ref="D122:E122"/>
    <mergeCell ref="F122:G122"/>
    <mergeCell ref="B126:C126"/>
    <mergeCell ref="D126:E126"/>
    <mergeCell ref="F126:G126"/>
    <mergeCell ref="B123:C123"/>
    <mergeCell ref="D123:E123"/>
    <mergeCell ref="F123:G123"/>
    <mergeCell ref="B124:C124"/>
    <mergeCell ref="D124:E124"/>
    <mergeCell ref="F124:G124"/>
    <mergeCell ref="B125:C125"/>
    <mergeCell ref="D125:E125"/>
    <mergeCell ref="F125:G12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2016-03-14T10:00:33Z</dcterms:modified>
</cp:coreProperties>
</file>