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3" i="11"/>
  <c r="G41"/>
  <c r="G39"/>
  <c r="G37"/>
  <c r="G35"/>
  <c r="D111"/>
  <c r="F53"/>
  <c r="D112"/>
  <c r="F109"/>
  <c r="E43"/>
  <c r="D43"/>
  <c r="B42"/>
  <c r="B41"/>
  <c r="B40"/>
  <c r="B39"/>
  <c r="B38"/>
  <c r="B37"/>
  <c r="B36"/>
  <c r="B35"/>
  <c r="C6"/>
  <c r="G43" l="1"/>
  <c r="F50"/>
  <c r="F49"/>
  <c r="F52"/>
  <c r="F54" l="1"/>
  <c r="F119" s="1"/>
</calcChain>
</file>

<file path=xl/sharedStrings.xml><?xml version="1.0" encoding="utf-8"?>
<sst xmlns="http://schemas.openxmlformats.org/spreadsheetml/2006/main" count="229" uniqueCount="158">
  <si>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</si>
  <si>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</si>
  <si>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</si>
  <si>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</si>
  <si>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</si>
  <si>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</si>
  <si>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</si>
  <si>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</si>
  <si>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</si>
  <si>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</si>
  <si>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</si>
  <si>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</si>
  <si>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</si>
  <si>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</si>
  <si>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</si>
  <si>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</si>
  <si>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</si>
  <si>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</si>
  <si>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</si>
  <si>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</si>
  <si>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</si>
  <si>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</si>
  <si>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</si>
  <si>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</si>
  <si>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</si>
  <si>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</si>
  <si>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</si>
  <si>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</si>
  <si>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</si>
  <si>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</si>
  <si>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</si>
  <si>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</si>
  <si>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</si>
  <si>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</si>
  <si>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</si>
  <si>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</si>
  <si>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</si>
  <si>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</si>
  <si>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</si>
  <si>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</si>
  <si>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</si>
  <si>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</si>
  <si>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</si>
  <si>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</si>
  <si>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</si>
  <si>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</si>
  <si>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</si>
  <si>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</si>
  <si>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</si>
  <si>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</si>
  <si>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</si>
  <si>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</si>
  <si>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</si>
  <si>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</si>
  <si>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</si>
  <si>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</si>
  <si>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</si>
  <si>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</si>
  <si>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</si>
  <si>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</si>
  <si>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</si>
  <si>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</si>
  <si>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</si>
  <si>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</si>
  <si>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</si>
  <si>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</si>
  <si>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26/2 по улице Посконкина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</si>
  <si>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</si>
  <si>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</si>
  <si>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</si>
  <si>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</si>
  <si>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</si>
  <si>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</si>
  <si>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</si>
  <si>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</si>
  <si>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</si>
  <si>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</si>
  <si>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</si>
  <si>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</si>
  <si>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</si>
  <si>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</si>
  <si>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</si>
  <si>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</si>
  <si>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</si>
  <si>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</si>
  <si>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</si>
  <si>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</si>
  <si>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</si>
  <si>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</si>
  <si>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</si>
  <si>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28.06.2013г.</t>
  </si>
  <si>
    <t>317 от 22.12.08г.</t>
  </si>
  <si>
    <t>01.11.2012г.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</si>
  <si>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</si>
  <si>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</si>
  <si>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</si>
  <si>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06.08.2009г.</t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</si>
  <si>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</si>
  <si>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</si>
  <si>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</si>
  <si>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</si>
  <si>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Замена стояка отопления из подвала в кв.114</t>
  </si>
  <si>
    <t>Январь</t>
  </si>
  <si>
    <t>Замена части стояка ХВ в подвале</t>
  </si>
  <si>
    <t>Ремонт лежака канализации в подвале</t>
  </si>
  <si>
    <t>Замена части лежака канализации в подвале</t>
  </si>
  <si>
    <t>Закрепление части лежака канализации в подвале</t>
  </si>
  <si>
    <t>Замена запорной арматуры на стояках отопления в подвале</t>
  </si>
  <si>
    <t>Замена 2-х шаровых кранов на стояках отопления в подвале</t>
  </si>
  <si>
    <t>Февраль</t>
  </si>
  <si>
    <t>Крепление стояка и лежака канализации в подвале</t>
  </si>
  <si>
    <t>Ремонт стояка канализации в подвале</t>
  </si>
  <si>
    <t>Закрепление лежака канализации в подвале</t>
  </si>
  <si>
    <t>Замена стояка канализации в подвале</t>
  </si>
  <si>
    <t>Прочистка стояка канализации в подвале</t>
  </si>
  <si>
    <t>Очистка кровли от снега и наледи</t>
  </si>
  <si>
    <t>Очистка кровли от снега, сосулек, наледи, ограждение опасных участков</t>
  </si>
  <si>
    <t>Ремонт дверного полотна</t>
  </si>
  <si>
    <t>Март</t>
  </si>
  <si>
    <t>Прочистка засора стояка канализации в подвале</t>
  </si>
  <si>
    <t>Замена стояка отопления в подвале</t>
  </si>
  <si>
    <t>Апрель</t>
  </si>
  <si>
    <t>Прочистка стояка и лежака канализации в подвале</t>
  </si>
  <si>
    <t>Прочистка лежака канализации в подвале</t>
  </si>
  <si>
    <t>Май</t>
  </si>
  <si>
    <t>Заделка отверстий в местах прохода труб</t>
  </si>
  <si>
    <t>Июнь</t>
  </si>
  <si>
    <t>Июль</t>
  </si>
  <si>
    <t>Замена стояка канализации кв.61,71</t>
  </si>
  <si>
    <t>Замена подводки отопления кв.38</t>
  </si>
  <si>
    <t>Прочистка фильтров отопления в подвале</t>
  </si>
  <si>
    <t>Ремонт щита этажного</t>
  </si>
  <si>
    <t>Прочистка вент.канала в туалете кв.91</t>
  </si>
  <si>
    <t>Август</t>
  </si>
  <si>
    <t>Замена врезки ХВ из кв.35 в кв.74</t>
  </si>
  <si>
    <t>кв.21,32 замена стояка канализации</t>
  </si>
  <si>
    <t>Сентябрь</t>
  </si>
  <si>
    <t>Демонтаж телевизионной антенны</t>
  </si>
  <si>
    <t>Октябрь</t>
  </si>
  <si>
    <t>Наладка стояков отолпения в подвале</t>
  </si>
  <si>
    <t>Ноябрь</t>
  </si>
  <si>
    <t>кв.36 заемна врезки ХВ</t>
  </si>
  <si>
    <t>Ремонт длежаков отопления в подвале</t>
  </si>
  <si>
    <t>Ремонт освещения площадок</t>
  </si>
  <si>
    <t>Замена врезки ХВС от лежака в подвале</t>
  </si>
  <si>
    <t>Декабрь</t>
  </si>
  <si>
    <t>с 1 января 2015г -</t>
  </si>
  <si>
    <t>с 1 августа 2015г -</t>
  </si>
  <si>
    <t>Замена стояка канализации кв.64,75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</si>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</sst>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topLeftCell="A134" workbookViewId="0">
      <selection activeCell="A140" sqref="A14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5</v>
      </c>
      <c r="B2" s="36"/>
      <c r="C2" s="36"/>
      <c r="D2" s="36"/>
      <c r="E2" s="36"/>
      <c r="F2" s="36"/>
      <c r="G2" s="36"/>
    </row>
    <row r="3" spans="1:8">
      <c r="A3" s="36" t="s">
        <v>66</v>
      </c>
      <c r="B3" s="36"/>
      <c r="C3" s="36"/>
      <c r="D3" s="36"/>
      <c r="E3" s="36"/>
      <c r="F3" s="36"/>
      <c r="G3" s="36"/>
    </row>
    <row r="4" spans="1:8">
      <c r="A4" s="36" t="s">
        <v>100</v>
      </c>
      <c r="B4" s="36"/>
      <c r="C4" s="36"/>
      <c r="D4" s="36"/>
      <c r="E4" s="36"/>
      <c r="F4" s="36"/>
      <c r="G4" s="36"/>
      <c r="H4" s="11">
        <v>12</v>
      </c>
    </row>
    <row r="5" spans="1:8" ht="11.25" customHeight="1"/>
    <row r="6" spans="1:8">
      <c r="A6" s="1" t="s">
        <v>6</v>
      </c>
      <c r="C6" s="3">
        <f>D7+D8</f>
        <v>2962.3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2962.3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3</v>
      </c>
    </row>
    <row r="11" spans="1:8">
      <c r="A11" s="1" t="s">
        <v>72</v>
      </c>
      <c r="C11" s="1">
        <v>158</v>
      </c>
    </row>
    <row r="12" spans="1:8">
      <c r="A12" s="1" t="s">
        <v>73</v>
      </c>
      <c r="E12" s="1">
        <v>300</v>
      </c>
      <c r="F12" s="1" t="s">
        <v>2</v>
      </c>
    </row>
    <row r="13" spans="1:8">
      <c r="A13" s="1" t="s">
        <v>74</v>
      </c>
      <c r="D13" s="1">
        <v>1960</v>
      </c>
      <c r="E13" s="1" t="s">
        <v>2</v>
      </c>
    </row>
    <row r="15" spans="1:8">
      <c r="A15" s="1" t="s">
        <v>75</v>
      </c>
    </row>
    <row r="16" spans="1:8">
      <c r="A16" s="46" t="s">
        <v>76</v>
      </c>
      <c r="B16" s="46"/>
      <c r="C16" s="46"/>
      <c r="D16" s="46"/>
      <c r="E16" s="46" t="s">
        <v>77</v>
      </c>
      <c r="F16" s="46"/>
    </row>
    <row r="17" spans="1:6">
      <c r="A17" s="47" t="s">
        <v>78</v>
      </c>
      <c r="B17" s="47"/>
      <c r="C17" s="47"/>
      <c r="D17" s="47"/>
      <c r="E17" s="46" t="s">
        <v>96</v>
      </c>
      <c r="F17" s="46"/>
    </row>
    <row r="18" spans="1:6">
      <c r="A18" s="47" t="s">
        <v>79</v>
      </c>
      <c r="B18" s="47"/>
      <c r="C18" s="47"/>
      <c r="D18" s="47"/>
      <c r="E18" s="46" t="s">
        <v>92</v>
      </c>
      <c r="F18" s="46"/>
    </row>
    <row r="19" spans="1:6">
      <c r="A19" s="47" t="s">
        <v>80</v>
      </c>
      <c r="B19" s="47"/>
      <c r="C19" s="47"/>
      <c r="D19" s="47"/>
      <c r="E19" s="46" t="s">
        <v>90</v>
      </c>
      <c r="F19" s="46"/>
    </row>
    <row r="21" spans="1:6">
      <c r="A21" s="1" t="s">
        <v>81</v>
      </c>
    </row>
    <row r="22" spans="1:6" ht="31.5" customHeight="1">
      <c r="A22" s="39" t="s">
        <v>82</v>
      </c>
      <c r="B22" s="39"/>
      <c r="C22" s="39" t="s">
        <v>83</v>
      </c>
      <c r="D22" s="39"/>
      <c r="E22" s="39" t="s">
        <v>84</v>
      </c>
      <c r="F22" s="39"/>
    </row>
    <row r="23" spans="1:6">
      <c r="A23" s="13" t="s">
        <v>85</v>
      </c>
      <c r="B23" s="13"/>
      <c r="C23" s="46">
        <v>156</v>
      </c>
      <c r="D23" s="46"/>
      <c r="E23" s="46">
        <v>156</v>
      </c>
      <c r="F23" s="46"/>
    </row>
    <row r="24" spans="1:6">
      <c r="A24" s="13" t="s">
        <v>86</v>
      </c>
      <c r="B24" s="13"/>
      <c r="C24" s="46">
        <v>77</v>
      </c>
      <c r="D24" s="46"/>
      <c r="E24" s="46">
        <v>82</v>
      </c>
      <c r="F24" s="46"/>
    </row>
    <row r="26" spans="1:6">
      <c r="A26" s="1" t="s">
        <v>87</v>
      </c>
      <c r="C26" s="1" t="s">
        <v>91</v>
      </c>
    </row>
    <row r="28" spans="1:6">
      <c r="A28" s="1" t="s">
        <v>88</v>
      </c>
    </row>
    <row r="29" spans="1:6">
      <c r="B29" s="1" t="s">
        <v>146</v>
      </c>
      <c r="D29" s="1">
        <v>12.08</v>
      </c>
      <c r="E29" s="1" t="s">
        <v>89</v>
      </c>
    </row>
    <row r="30" spans="1:6">
      <c r="B30" s="1" t="s">
        <v>97</v>
      </c>
      <c r="D30" s="1">
        <v>2.95</v>
      </c>
      <c r="E30" s="1" t="s">
        <v>89</v>
      </c>
    </row>
    <row r="31" spans="1:6">
      <c r="B31" s="1" t="s">
        <v>147</v>
      </c>
      <c r="D31" s="1">
        <v>13.12</v>
      </c>
      <c r="E31" s="1" t="s">
        <v>89</v>
      </c>
    </row>
    <row r="32" spans="1:6">
      <c r="B32" s="1" t="s">
        <v>97</v>
      </c>
      <c r="D32" s="1">
        <v>3.04</v>
      </c>
      <c r="E32" s="1" t="s">
        <v>89</v>
      </c>
    </row>
    <row r="33" spans="1:10" ht="27.75" customHeight="1">
      <c r="A33" s="1" t="s">
        <v>1</v>
      </c>
    </row>
    <row r="34" spans="1:10" ht="98.25" customHeight="1">
      <c r="A34" s="14" t="s">
        <v>3</v>
      </c>
      <c r="B34" s="25" t="s">
        <v>149</v>
      </c>
      <c r="C34" s="25" t="s">
        <v>150</v>
      </c>
      <c r="D34" s="14" t="s">
        <v>93</v>
      </c>
      <c r="E34" s="15" t="s">
        <v>4</v>
      </c>
      <c r="F34" s="26" t="s">
        <v>153</v>
      </c>
      <c r="G34" s="26" t="s">
        <v>154</v>
      </c>
      <c r="H34" s="2"/>
      <c r="I34" s="2"/>
      <c r="J34" s="2"/>
    </row>
    <row r="35" spans="1:10">
      <c r="A35" s="29" t="s">
        <v>34</v>
      </c>
      <c r="B35" s="5">
        <f>D35/C35</f>
        <v>108646.81758957655</v>
      </c>
      <c r="C35" s="6">
        <v>3.07</v>
      </c>
      <c r="D35" s="6">
        <v>333545.73</v>
      </c>
      <c r="E35" s="6">
        <v>-5282.84</v>
      </c>
      <c r="F35" s="48">
        <v>638011.79</v>
      </c>
      <c r="G35" s="49">
        <f>D35+D36+E35+E36-F35</f>
        <v>31852.470000000088</v>
      </c>
    </row>
    <row r="36" spans="1:10">
      <c r="A36" s="30"/>
      <c r="B36" s="5">
        <f>D36/C36</f>
        <v>104208.60298507463</v>
      </c>
      <c r="C36" s="6">
        <v>3.35</v>
      </c>
      <c r="D36" s="6">
        <v>349098.82</v>
      </c>
      <c r="E36" s="6">
        <v>-7497.45</v>
      </c>
      <c r="F36" s="48"/>
      <c r="G36" s="50"/>
    </row>
    <row r="37" spans="1:10">
      <c r="A37" s="29" t="s">
        <v>35</v>
      </c>
      <c r="B37" s="5">
        <f t="shared" ref="B37:B42" si="0">D37/C37</f>
        <v>254.07903076552537</v>
      </c>
      <c r="C37" s="6">
        <v>1577.74</v>
      </c>
      <c r="D37" s="6">
        <v>400870.65</v>
      </c>
      <c r="E37" s="6"/>
      <c r="F37" s="48">
        <v>639524.14</v>
      </c>
      <c r="G37" s="49">
        <f t="shared" ref="G37" si="1">D37+D38+E37+E38-F37</f>
        <v>38567.430000000051</v>
      </c>
    </row>
    <row r="38" spans="1:10">
      <c r="A38" s="30"/>
      <c r="B38" s="5">
        <f t="shared" si="0"/>
        <v>157.86798631002887</v>
      </c>
      <c r="C38" s="6">
        <v>1756.03</v>
      </c>
      <c r="D38" s="6">
        <v>277220.92</v>
      </c>
      <c r="E38" s="6"/>
      <c r="F38" s="48"/>
      <c r="G38" s="50"/>
    </row>
    <row r="39" spans="1:10" ht="16.5" customHeight="1">
      <c r="A39" s="29" t="s">
        <v>94</v>
      </c>
      <c r="B39" s="5">
        <f t="shared" si="0"/>
        <v>3595.9636887608067</v>
      </c>
      <c r="C39" s="6">
        <v>17.350000000000001</v>
      </c>
      <c r="D39" s="6">
        <v>62389.97</v>
      </c>
      <c r="E39" s="6">
        <v>-975.88</v>
      </c>
      <c r="F39" s="48">
        <v>128736.96000000001</v>
      </c>
      <c r="G39" s="49">
        <f t="shared" ref="G39" si="2">D39+D40+E39+E40-F39</f>
        <v>1588.6699999999837</v>
      </c>
    </row>
    <row r="40" spans="1:10">
      <c r="A40" s="30"/>
      <c r="B40" s="5">
        <f t="shared" si="0"/>
        <v>3640.4525168655946</v>
      </c>
      <c r="C40" s="6">
        <v>19.27</v>
      </c>
      <c r="D40" s="6">
        <v>70151.520000000004</v>
      </c>
      <c r="E40" s="6">
        <v>-1239.98</v>
      </c>
      <c r="F40" s="48"/>
      <c r="G40" s="50"/>
    </row>
    <row r="41" spans="1:10" ht="16.5" customHeight="1">
      <c r="A41" s="29" t="s">
        <v>95</v>
      </c>
      <c r="B41" s="5">
        <f t="shared" si="0"/>
        <v>3595.9707646176912</v>
      </c>
      <c r="C41" s="6">
        <v>26.68</v>
      </c>
      <c r="D41" s="6">
        <v>95940.5</v>
      </c>
      <c r="E41" s="6">
        <v>-1500.67</v>
      </c>
      <c r="F41" s="48">
        <v>193448.9</v>
      </c>
      <c r="G41" s="49">
        <f t="shared" ref="G41" si="3">D41+D42+E41+E42-F41</f>
        <v>2337.6699999999837</v>
      </c>
    </row>
    <row r="42" spans="1:10">
      <c r="A42" s="30"/>
      <c r="B42" s="5">
        <f t="shared" si="0"/>
        <v>3640.450952717008</v>
      </c>
      <c r="C42" s="6">
        <v>28.34</v>
      </c>
      <c r="D42" s="6">
        <v>103170.38</v>
      </c>
      <c r="E42" s="6">
        <v>-1823.64</v>
      </c>
      <c r="F42" s="48"/>
      <c r="G42" s="50"/>
    </row>
    <row r="43" spans="1:10">
      <c r="A43" s="4" t="s">
        <v>63</v>
      </c>
      <c r="B43" s="5"/>
      <c r="C43" s="6"/>
      <c r="D43" s="6">
        <f>SUM(D35:D42)</f>
        <v>1692388.4900000002</v>
      </c>
      <c r="E43" s="6">
        <f>SUM(E35:E42)</f>
        <v>-18320.46</v>
      </c>
      <c r="F43" s="6">
        <f t="shared" ref="F43:G43" si="4">SUM(F35:F42)</f>
        <v>1599721.79</v>
      </c>
      <c r="G43" s="6">
        <f t="shared" si="4"/>
        <v>74346.240000000107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33" t="s">
        <v>9</v>
      </c>
      <c r="C48" s="34"/>
      <c r="D48" s="33" t="s">
        <v>10</v>
      </c>
      <c r="E48" s="34"/>
      <c r="F48" s="33" t="s">
        <v>11</v>
      </c>
      <c r="G48" s="34"/>
    </row>
    <row r="49" spans="1:7" ht="38.25" customHeight="1">
      <c r="A49" s="9">
        <v>1</v>
      </c>
      <c r="B49" s="37" t="s">
        <v>98</v>
      </c>
      <c r="C49" s="37"/>
      <c r="D49" s="35" t="s">
        <v>12</v>
      </c>
      <c r="E49" s="35"/>
      <c r="F49" s="38">
        <f>0.58*H4*C6</f>
        <v>20617.608</v>
      </c>
      <c r="G49" s="38"/>
    </row>
    <row r="50" spans="1:7" ht="31.5" customHeight="1">
      <c r="A50" s="9">
        <v>2</v>
      </c>
      <c r="B50" s="37" t="s">
        <v>13</v>
      </c>
      <c r="C50" s="37"/>
      <c r="D50" s="35" t="s">
        <v>12</v>
      </c>
      <c r="E50" s="35"/>
      <c r="F50" s="38">
        <f>1.82*H4*C6</f>
        <v>64696.632000000005</v>
      </c>
      <c r="G50" s="38"/>
    </row>
    <row r="51" spans="1:7">
      <c r="A51" s="12">
        <v>3</v>
      </c>
      <c r="B51" s="37" t="s">
        <v>14</v>
      </c>
      <c r="C51" s="37"/>
      <c r="D51" s="35" t="s">
        <v>15</v>
      </c>
      <c r="E51" s="35"/>
      <c r="F51" s="38"/>
      <c r="G51" s="38"/>
    </row>
    <row r="52" spans="1:7" ht="68.25" customHeight="1">
      <c r="A52" s="12">
        <v>4</v>
      </c>
      <c r="B52" s="37" t="s">
        <v>16</v>
      </c>
      <c r="C52" s="37"/>
      <c r="D52" s="33" t="s">
        <v>99</v>
      </c>
      <c r="E52" s="34"/>
      <c r="F52" s="38">
        <f>0.84*H4*C6</f>
        <v>29859.984</v>
      </c>
      <c r="G52" s="38"/>
    </row>
    <row r="53" spans="1:7" ht="65.25" customHeight="1">
      <c r="A53" s="12">
        <v>5</v>
      </c>
      <c r="B53" s="37" t="s">
        <v>17</v>
      </c>
      <c r="C53" s="37"/>
      <c r="D53" s="35" t="s">
        <v>18</v>
      </c>
      <c r="E53" s="35"/>
      <c r="F53" s="38">
        <f>1.37*H4*C6</f>
        <v>48700.212000000007</v>
      </c>
      <c r="G53" s="38"/>
    </row>
    <row r="54" spans="1:7" ht="31.5" customHeight="1">
      <c r="A54" s="9"/>
      <c r="B54" s="37" t="s">
        <v>19</v>
      </c>
      <c r="C54" s="37"/>
      <c r="D54" s="35"/>
      <c r="E54" s="35"/>
      <c r="F54" s="38">
        <f>SUM(F49:G53)</f>
        <v>163874.43600000002</v>
      </c>
      <c r="G54" s="38"/>
    </row>
    <row r="56" spans="1:7">
      <c r="A56" s="1" t="s">
        <v>20</v>
      </c>
    </row>
    <row r="58" spans="1:7" ht="55.5" customHeight="1">
      <c r="A58" s="9" t="s">
        <v>8</v>
      </c>
      <c r="B58" s="35" t="s">
        <v>21</v>
      </c>
      <c r="C58" s="35"/>
      <c r="D58" s="33" t="s">
        <v>22</v>
      </c>
      <c r="E58" s="34"/>
      <c r="F58" s="33" t="s">
        <v>23</v>
      </c>
      <c r="G58" s="34"/>
    </row>
    <row r="59" spans="1:7" ht="30.75" customHeight="1">
      <c r="A59" s="9">
        <v>1</v>
      </c>
      <c r="B59" s="28" t="s">
        <v>101</v>
      </c>
      <c r="C59" s="28"/>
      <c r="D59" s="27" t="s">
        <v>102</v>
      </c>
      <c r="E59" s="27"/>
      <c r="F59" s="31">
        <v>4417.51</v>
      </c>
      <c r="G59" s="32"/>
    </row>
    <row r="60" spans="1:7" ht="30.75" customHeight="1">
      <c r="A60" s="9">
        <v>2</v>
      </c>
      <c r="B60" s="28" t="s">
        <v>103</v>
      </c>
      <c r="C60" s="28"/>
      <c r="D60" s="27" t="s">
        <v>102</v>
      </c>
      <c r="E60" s="27"/>
      <c r="F60" s="31">
        <v>4020.39</v>
      </c>
      <c r="G60" s="32"/>
    </row>
    <row r="61" spans="1:7" ht="36" customHeight="1">
      <c r="A61" s="16">
        <v>3</v>
      </c>
      <c r="B61" s="28" t="s">
        <v>104</v>
      </c>
      <c r="C61" s="28"/>
      <c r="D61" s="27" t="s">
        <v>102</v>
      </c>
      <c r="E61" s="27"/>
      <c r="F61" s="31">
        <v>3459.37</v>
      </c>
      <c r="G61" s="32"/>
    </row>
    <row r="62" spans="1:7" ht="32.25" customHeight="1">
      <c r="A62" s="16">
        <v>4</v>
      </c>
      <c r="B62" s="28" t="s">
        <v>105</v>
      </c>
      <c r="C62" s="28"/>
      <c r="D62" s="27" t="s">
        <v>102</v>
      </c>
      <c r="E62" s="27"/>
      <c r="F62" s="31">
        <v>3548.82</v>
      </c>
      <c r="G62" s="32"/>
    </row>
    <row r="63" spans="1:7" ht="35.25" customHeight="1">
      <c r="A63" s="16">
        <v>5</v>
      </c>
      <c r="B63" s="28" t="s">
        <v>106</v>
      </c>
      <c r="C63" s="28"/>
      <c r="D63" s="27" t="s">
        <v>102</v>
      </c>
      <c r="E63" s="27"/>
      <c r="F63" s="31">
        <v>3432.97</v>
      </c>
      <c r="G63" s="32"/>
    </row>
    <row r="64" spans="1:7" ht="45" customHeight="1">
      <c r="A64" s="16">
        <v>6</v>
      </c>
      <c r="B64" s="28" t="s">
        <v>107</v>
      </c>
      <c r="C64" s="28"/>
      <c r="D64" s="27" t="s">
        <v>102</v>
      </c>
      <c r="E64" s="27"/>
      <c r="F64" s="31">
        <v>3994.03</v>
      </c>
      <c r="G64" s="32"/>
    </row>
    <row r="65" spans="1:7" ht="56.25" customHeight="1">
      <c r="A65" s="16">
        <v>7</v>
      </c>
      <c r="B65" s="28" t="s">
        <v>108</v>
      </c>
      <c r="C65" s="28"/>
      <c r="D65" s="27" t="s">
        <v>109</v>
      </c>
      <c r="E65" s="27"/>
      <c r="F65" s="31">
        <v>1874.79</v>
      </c>
      <c r="G65" s="32"/>
    </row>
    <row r="66" spans="1:7" ht="51" customHeight="1">
      <c r="A66" s="16">
        <v>8</v>
      </c>
      <c r="B66" s="28" t="s">
        <v>110</v>
      </c>
      <c r="C66" s="28"/>
      <c r="D66" s="27" t="s">
        <v>109</v>
      </c>
      <c r="E66" s="27"/>
      <c r="F66" s="31">
        <v>1787.33</v>
      </c>
      <c r="G66" s="32"/>
    </row>
    <row r="67" spans="1:7" ht="32.25" customHeight="1">
      <c r="A67" s="16">
        <v>9</v>
      </c>
      <c r="B67" s="28" t="s">
        <v>111</v>
      </c>
      <c r="C67" s="28"/>
      <c r="D67" s="27" t="s">
        <v>109</v>
      </c>
      <c r="E67" s="27"/>
      <c r="F67" s="31">
        <v>2253.87</v>
      </c>
      <c r="G67" s="32"/>
    </row>
    <row r="68" spans="1:7" ht="33" customHeight="1">
      <c r="A68" s="16">
        <v>10</v>
      </c>
      <c r="B68" s="28" t="s">
        <v>112</v>
      </c>
      <c r="C68" s="28"/>
      <c r="D68" s="27" t="s">
        <v>109</v>
      </c>
      <c r="E68" s="27"/>
      <c r="F68" s="31">
        <v>1787.33</v>
      </c>
      <c r="G68" s="32"/>
    </row>
    <row r="69" spans="1:7" ht="33" customHeight="1">
      <c r="A69" s="16">
        <v>11</v>
      </c>
      <c r="B69" s="28" t="s">
        <v>113</v>
      </c>
      <c r="C69" s="28"/>
      <c r="D69" s="27" t="s">
        <v>109</v>
      </c>
      <c r="E69" s="27"/>
      <c r="F69" s="31">
        <v>2963.34</v>
      </c>
      <c r="G69" s="32"/>
    </row>
    <row r="70" spans="1:7" ht="44.25" customHeight="1">
      <c r="A70" s="16">
        <v>12</v>
      </c>
      <c r="B70" s="28" t="s">
        <v>114</v>
      </c>
      <c r="C70" s="28"/>
      <c r="D70" s="27" t="s">
        <v>109</v>
      </c>
      <c r="E70" s="27"/>
      <c r="F70" s="31">
        <v>3235.81</v>
      </c>
      <c r="G70" s="32"/>
    </row>
    <row r="71" spans="1:7" ht="36.75" customHeight="1">
      <c r="A71" s="16">
        <v>13</v>
      </c>
      <c r="B71" s="28" t="s">
        <v>115</v>
      </c>
      <c r="C71" s="28"/>
      <c r="D71" s="27" t="s">
        <v>109</v>
      </c>
      <c r="E71" s="27"/>
      <c r="F71" s="31">
        <v>612.85</v>
      </c>
      <c r="G71" s="32"/>
    </row>
    <row r="72" spans="1:7" ht="61.5" customHeight="1">
      <c r="A72" s="16">
        <v>14</v>
      </c>
      <c r="B72" s="28" t="s">
        <v>116</v>
      </c>
      <c r="C72" s="28"/>
      <c r="D72" s="27" t="s">
        <v>109</v>
      </c>
      <c r="E72" s="27"/>
      <c r="F72" s="31">
        <v>1245</v>
      </c>
      <c r="G72" s="32"/>
    </row>
    <row r="73" spans="1:7">
      <c r="A73" s="16">
        <v>15</v>
      </c>
      <c r="B73" s="28" t="s">
        <v>117</v>
      </c>
      <c r="C73" s="28"/>
      <c r="D73" s="27" t="s">
        <v>118</v>
      </c>
      <c r="E73" s="27"/>
      <c r="F73" s="31">
        <v>369</v>
      </c>
      <c r="G73" s="32"/>
    </row>
    <row r="74" spans="1:7" ht="33" customHeight="1">
      <c r="A74" s="16">
        <v>16</v>
      </c>
      <c r="B74" s="28" t="s">
        <v>119</v>
      </c>
      <c r="C74" s="28"/>
      <c r="D74" s="27" t="s">
        <v>118</v>
      </c>
      <c r="E74" s="27"/>
      <c r="F74" s="31">
        <v>3275.46</v>
      </c>
      <c r="G74" s="32"/>
    </row>
    <row r="75" spans="1:7" ht="33" customHeight="1">
      <c r="A75" s="16">
        <v>17</v>
      </c>
      <c r="B75" s="28" t="s">
        <v>119</v>
      </c>
      <c r="C75" s="28"/>
      <c r="D75" s="27" t="s">
        <v>118</v>
      </c>
      <c r="E75" s="27"/>
      <c r="F75" s="31">
        <v>1528.55</v>
      </c>
      <c r="G75" s="32"/>
    </row>
    <row r="76" spans="1:7" ht="45" customHeight="1">
      <c r="A76" s="16">
        <v>18</v>
      </c>
      <c r="B76" s="28" t="s">
        <v>107</v>
      </c>
      <c r="C76" s="28"/>
      <c r="D76" s="27" t="s">
        <v>118</v>
      </c>
      <c r="E76" s="27"/>
      <c r="F76" s="31">
        <v>3892.37</v>
      </c>
      <c r="G76" s="32"/>
    </row>
    <row r="77" spans="1:7" ht="34.5" customHeight="1">
      <c r="A77" s="16">
        <v>19</v>
      </c>
      <c r="B77" s="28" t="s">
        <v>120</v>
      </c>
      <c r="C77" s="28"/>
      <c r="D77" s="27" t="s">
        <v>121</v>
      </c>
      <c r="E77" s="27"/>
      <c r="F77" s="31">
        <v>5451.85</v>
      </c>
      <c r="G77" s="32"/>
    </row>
    <row r="78" spans="1:7" ht="39.75" customHeight="1">
      <c r="A78" s="16">
        <v>20</v>
      </c>
      <c r="B78" s="28" t="s">
        <v>120</v>
      </c>
      <c r="C78" s="28"/>
      <c r="D78" s="27" t="s">
        <v>121</v>
      </c>
      <c r="E78" s="27"/>
      <c r="F78" s="31">
        <v>3907.62</v>
      </c>
      <c r="G78" s="32"/>
    </row>
    <row r="79" spans="1:7" ht="30.75" customHeight="1">
      <c r="A79" s="16">
        <v>21</v>
      </c>
      <c r="B79" s="28" t="s">
        <v>122</v>
      </c>
      <c r="C79" s="28"/>
      <c r="D79" s="27" t="s">
        <v>121</v>
      </c>
      <c r="E79" s="27"/>
      <c r="F79" s="31">
        <v>3224.1</v>
      </c>
      <c r="G79" s="32"/>
    </row>
    <row r="80" spans="1:7" ht="33.75" customHeight="1">
      <c r="A80" s="16">
        <v>22</v>
      </c>
      <c r="B80" s="28" t="s">
        <v>123</v>
      </c>
      <c r="C80" s="28"/>
      <c r="D80" s="27" t="s">
        <v>124</v>
      </c>
      <c r="E80" s="27"/>
      <c r="F80" s="31">
        <v>1991.1</v>
      </c>
      <c r="G80" s="32"/>
    </row>
    <row r="81" spans="1:7" ht="31.5" customHeight="1">
      <c r="A81" s="16">
        <v>23</v>
      </c>
      <c r="B81" s="28" t="s">
        <v>113</v>
      </c>
      <c r="C81" s="28"/>
      <c r="D81" s="27" t="s">
        <v>124</v>
      </c>
      <c r="E81" s="27"/>
      <c r="F81" s="31">
        <v>6061.26</v>
      </c>
      <c r="G81" s="32"/>
    </row>
    <row r="82" spans="1:7" ht="31.5" customHeight="1">
      <c r="A82" s="16">
        <v>24</v>
      </c>
      <c r="B82" s="28" t="s">
        <v>120</v>
      </c>
      <c r="C82" s="28"/>
      <c r="D82" s="27" t="s">
        <v>124</v>
      </c>
      <c r="E82" s="27"/>
      <c r="F82" s="31">
        <v>4379.71</v>
      </c>
      <c r="G82" s="32"/>
    </row>
    <row r="83" spans="1:7" ht="33" customHeight="1">
      <c r="A83" s="16">
        <v>25</v>
      </c>
      <c r="B83" s="28" t="s">
        <v>125</v>
      </c>
      <c r="C83" s="28"/>
      <c r="D83" s="27" t="s">
        <v>126</v>
      </c>
      <c r="E83" s="27"/>
      <c r="F83" s="31">
        <v>516</v>
      </c>
      <c r="G83" s="32"/>
    </row>
    <row r="84" spans="1:7" ht="31.5" customHeight="1">
      <c r="A84" s="16">
        <v>26</v>
      </c>
      <c r="B84" s="28" t="s">
        <v>123</v>
      </c>
      <c r="C84" s="28"/>
      <c r="D84" s="27" t="s">
        <v>126</v>
      </c>
      <c r="E84" s="27"/>
      <c r="F84" s="31">
        <v>1676.31</v>
      </c>
      <c r="G84" s="32"/>
    </row>
    <row r="85" spans="1:7" ht="30.75" customHeight="1">
      <c r="A85" s="16">
        <v>27</v>
      </c>
      <c r="B85" s="28" t="s">
        <v>114</v>
      </c>
      <c r="C85" s="28"/>
      <c r="D85" s="27" t="s">
        <v>126</v>
      </c>
      <c r="E85" s="27"/>
      <c r="F85" s="31">
        <v>1472.6</v>
      </c>
      <c r="G85" s="32"/>
    </row>
    <row r="86" spans="1:7" ht="33.75" customHeight="1">
      <c r="A86" s="16">
        <v>28</v>
      </c>
      <c r="B86" s="28" t="s">
        <v>148</v>
      </c>
      <c r="C86" s="28"/>
      <c r="D86" s="27" t="s">
        <v>127</v>
      </c>
      <c r="E86" s="27"/>
      <c r="F86" s="31">
        <v>6106.07</v>
      </c>
      <c r="G86" s="32"/>
    </row>
    <row r="87" spans="1:7" ht="39" customHeight="1">
      <c r="A87" s="16">
        <v>29</v>
      </c>
      <c r="B87" s="28" t="s">
        <v>128</v>
      </c>
      <c r="C87" s="28"/>
      <c r="D87" s="27" t="s">
        <v>127</v>
      </c>
      <c r="E87" s="27"/>
      <c r="F87" s="31">
        <v>7111.37</v>
      </c>
      <c r="G87" s="32"/>
    </row>
    <row r="88" spans="1:7" ht="30.75" customHeight="1">
      <c r="A88" s="16">
        <v>30</v>
      </c>
      <c r="B88" s="28" t="s">
        <v>129</v>
      </c>
      <c r="C88" s="28"/>
      <c r="D88" s="27" t="s">
        <v>127</v>
      </c>
      <c r="E88" s="27"/>
      <c r="F88" s="31">
        <v>3104.26</v>
      </c>
      <c r="G88" s="32"/>
    </row>
    <row r="89" spans="1:7" ht="33" customHeight="1">
      <c r="A89" s="16">
        <v>31</v>
      </c>
      <c r="B89" s="28" t="s">
        <v>130</v>
      </c>
      <c r="C89" s="28"/>
      <c r="D89" s="27" t="s">
        <v>127</v>
      </c>
      <c r="E89" s="27"/>
      <c r="F89" s="31">
        <v>1448.66</v>
      </c>
      <c r="G89" s="32"/>
    </row>
    <row r="90" spans="1:7">
      <c r="A90" s="16">
        <v>32</v>
      </c>
      <c r="B90" s="28" t="s">
        <v>131</v>
      </c>
      <c r="C90" s="28"/>
      <c r="D90" s="27" t="s">
        <v>127</v>
      </c>
      <c r="E90" s="27"/>
      <c r="F90" s="31">
        <v>453.36</v>
      </c>
      <c r="G90" s="32"/>
    </row>
    <row r="91" spans="1:7">
      <c r="A91" s="16">
        <v>33</v>
      </c>
      <c r="B91" s="28" t="s">
        <v>131</v>
      </c>
      <c r="C91" s="28"/>
      <c r="D91" s="27" t="s">
        <v>127</v>
      </c>
      <c r="E91" s="27"/>
      <c r="F91" s="31">
        <v>453.36</v>
      </c>
      <c r="G91" s="32"/>
    </row>
    <row r="92" spans="1:7" ht="30.75" customHeight="1">
      <c r="A92" s="16">
        <v>34</v>
      </c>
      <c r="B92" s="28" t="s">
        <v>132</v>
      </c>
      <c r="C92" s="28"/>
      <c r="D92" s="27" t="s">
        <v>127</v>
      </c>
      <c r="E92" s="27"/>
      <c r="F92" s="31">
        <v>567.96</v>
      </c>
      <c r="G92" s="32"/>
    </row>
    <row r="93" spans="1:7" ht="35.25" customHeight="1">
      <c r="A93" s="16">
        <v>35</v>
      </c>
      <c r="B93" s="28" t="s">
        <v>123</v>
      </c>
      <c r="C93" s="28"/>
      <c r="D93" s="27" t="s">
        <v>133</v>
      </c>
      <c r="E93" s="27"/>
      <c r="F93" s="31">
        <v>1632.57</v>
      </c>
      <c r="G93" s="32"/>
    </row>
    <row r="94" spans="1:7" ht="37.5" customHeight="1">
      <c r="A94" s="16">
        <v>36</v>
      </c>
      <c r="B94" s="28" t="s">
        <v>123</v>
      </c>
      <c r="C94" s="28"/>
      <c r="D94" s="27" t="s">
        <v>133</v>
      </c>
      <c r="E94" s="27"/>
      <c r="F94" s="31">
        <v>1362.99</v>
      </c>
      <c r="G94" s="32"/>
    </row>
    <row r="95" spans="1:7" ht="36.75" customHeight="1">
      <c r="A95" s="16">
        <v>37</v>
      </c>
      <c r="B95" s="28" t="s">
        <v>134</v>
      </c>
      <c r="C95" s="28"/>
      <c r="D95" s="27" t="s">
        <v>133</v>
      </c>
      <c r="E95" s="27"/>
      <c r="F95" s="31">
        <v>3150.68</v>
      </c>
      <c r="G95" s="32"/>
    </row>
    <row r="96" spans="1:7" ht="35.25" customHeight="1">
      <c r="A96" s="16">
        <v>38</v>
      </c>
      <c r="B96" s="28" t="s">
        <v>135</v>
      </c>
      <c r="C96" s="28"/>
      <c r="D96" s="27" t="s">
        <v>136</v>
      </c>
      <c r="E96" s="27"/>
      <c r="F96" s="31">
        <v>4886.59</v>
      </c>
      <c r="G96" s="32"/>
    </row>
    <row r="97" spans="1:7" ht="32.25" customHeight="1">
      <c r="A97" s="16">
        <v>39</v>
      </c>
      <c r="B97" s="28" t="s">
        <v>123</v>
      </c>
      <c r="C97" s="28"/>
      <c r="D97" s="27" t="s">
        <v>136</v>
      </c>
      <c r="E97" s="27"/>
      <c r="F97" s="31">
        <v>1472.84</v>
      </c>
      <c r="G97" s="32"/>
    </row>
    <row r="98" spans="1:7">
      <c r="A98" s="16">
        <v>40</v>
      </c>
      <c r="B98" s="28" t="s">
        <v>131</v>
      </c>
      <c r="C98" s="28"/>
      <c r="D98" s="27" t="s">
        <v>136</v>
      </c>
      <c r="E98" s="27"/>
      <c r="F98" s="31">
        <v>1340.19</v>
      </c>
      <c r="G98" s="32"/>
    </row>
    <row r="99" spans="1:7" ht="39" customHeight="1">
      <c r="A99" s="17">
        <v>41</v>
      </c>
      <c r="B99" s="28" t="s">
        <v>137</v>
      </c>
      <c r="C99" s="28"/>
      <c r="D99" s="27" t="s">
        <v>136</v>
      </c>
      <c r="E99" s="27"/>
      <c r="F99" s="31">
        <v>1248.1600000000001</v>
      </c>
      <c r="G99" s="32"/>
    </row>
    <row r="100" spans="1:7" ht="39" customHeight="1">
      <c r="A100" s="18">
        <v>42</v>
      </c>
      <c r="B100" s="28" t="s">
        <v>123</v>
      </c>
      <c r="C100" s="28"/>
      <c r="D100" s="27" t="s">
        <v>138</v>
      </c>
      <c r="E100" s="27"/>
      <c r="F100" s="31">
        <v>1350.09</v>
      </c>
      <c r="G100" s="32"/>
    </row>
    <row r="101" spans="1:7" ht="48.75" customHeight="1">
      <c r="A101" s="19">
        <v>43</v>
      </c>
      <c r="B101" s="28" t="s">
        <v>107</v>
      </c>
      <c r="C101" s="28"/>
      <c r="D101" s="27" t="s">
        <v>138</v>
      </c>
      <c r="E101" s="27"/>
      <c r="F101" s="31">
        <v>3881.76</v>
      </c>
      <c r="G101" s="32"/>
    </row>
    <row r="102" spans="1:7" ht="36" customHeight="1">
      <c r="A102" s="20">
        <v>44</v>
      </c>
      <c r="B102" s="28" t="s">
        <v>139</v>
      </c>
      <c r="C102" s="28"/>
      <c r="D102" s="27" t="s">
        <v>140</v>
      </c>
      <c r="E102" s="27"/>
      <c r="F102" s="31">
        <v>1934.93</v>
      </c>
      <c r="G102" s="32"/>
    </row>
    <row r="103" spans="1:7" ht="17.25" customHeight="1">
      <c r="A103" s="21">
        <v>45</v>
      </c>
      <c r="B103" s="28" t="s">
        <v>141</v>
      </c>
      <c r="C103" s="28"/>
      <c r="D103" s="27" t="s">
        <v>140</v>
      </c>
      <c r="E103" s="27"/>
      <c r="F103" s="31">
        <v>3627.99</v>
      </c>
      <c r="G103" s="32"/>
    </row>
    <row r="104" spans="1:7" ht="36" customHeight="1">
      <c r="A104" s="21">
        <v>46</v>
      </c>
      <c r="B104" s="28" t="s">
        <v>123</v>
      </c>
      <c r="C104" s="28"/>
      <c r="D104" s="27" t="s">
        <v>140</v>
      </c>
      <c r="E104" s="27"/>
      <c r="F104" s="31">
        <v>2889.78</v>
      </c>
      <c r="G104" s="32"/>
    </row>
    <row r="105" spans="1:7" ht="36" customHeight="1">
      <c r="A105" s="21">
        <v>47</v>
      </c>
      <c r="B105" s="28" t="s">
        <v>123</v>
      </c>
      <c r="C105" s="28"/>
      <c r="D105" s="27" t="s">
        <v>140</v>
      </c>
      <c r="E105" s="27"/>
      <c r="F105" s="31">
        <v>3124.91</v>
      </c>
      <c r="G105" s="32"/>
    </row>
    <row r="106" spans="1:7" ht="36" customHeight="1">
      <c r="A106" s="21">
        <v>48</v>
      </c>
      <c r="B106" s="28" t="s">
        <v>142</v>
      </c>
      <c r="C106" s="28"/>
      <c r="D106" s="27" t="s">
        <v>140</v>
      </c>
      <c r="E106" s="27"/>
      <c r="F106" s="31">
        <v>3903.99</v>
      </c>
      <c r="G106" s="32"/>
    </row>
    <row r="107" spans="1:7" ht="36" customHeight="1">
      <c r="A107" s="22">
        <v>49</v>
      </c>
      <c r="B107" s="28" t="s">
        <v>143</v>
      </c>
      <c r="C107" s="28"/>
      <c r="D107" s="27" t="s">
        <v>140</v>
      </c>
      <c r="E107" s="27"/>
      <c r="F107" s="31">
        <v>1040.4000000000001</v>
      </c>
      <c r="G107" s="32"/>
    </row>
    <row r="108" spans="1:7" ht="36" customHeight="1">
      <c r="A108" s="23">
        <v>50</v>
      </c>
      <c r="B108" s="28" t="s">
        <v>144</v>
      </c>
      <c r="C108" s="28"/>
      <c r="D108" s="27" t="s">
        <v>145</v>
      </c>
      <c r="E108" s="27"/>
      <c r="F108" s="31">
        <v>4905.78</v>
      </c>
      <c r="G108" s="32"/>
    </row>
    <row r="109" spans="1:7" ht="49.5" customHeight="1">
      <c r="A109" s="9"/>
      <c r="B109" s="44" t="s">
        <v>65</v>
      </c>
      <c r="C109" s="45"/>
      <c r="D109" s="33"/>
      <c r="E109" s="34"/>
      <c r="F109" s="42">
        <f>SUM(F59:G108)</f>
        <v>137378.03</v>
      </c>
      <c r="G109" s="34"/>
    </row>
    <row r="111" spans="1:7">
      <c r="A111" s="1" t="s">
        <v>24</v>
      </c>
      <c r="D111" s="7">
        <f>3.94*H4*C6</f>
        <v>140057.54400000002</v>
      </c>
      <c r="E111" s="1" t="s">
        <v>25</v>
      </c>
    </row>
    <row r="112" spans="1:7">
      <c r="A112" s="1" t="s">
        <v>26</v>
      </c>
      <c r="D112" s="7">
        <f>250432.98*5.3%+(H4-7)*D7*1.25</f>
        <v>31787.322939999998</v>
      </c>
      <c r="E112" s="1" t="s">
        <v>25</v>
      </c>
    </row>
    <row r="114" spans="1:7">
      <c r="A114" s="1" t="s">
        <v>38</v>
      </c>
    </row>
    <row r="115" spans="1:7">
      <c r="A115" s="1" t="s">
        <v>151</v>
      </c>
    </row>
    <row r="116" spans="1:7">
      <c r="B116" s="1" t="s">
        <v>37</v>
      </c>
      <c r="F116" s="7">
        <v>444713.88</v>
      </c>
      <c r="G116" s="1" t="s">
        <v>25</v>
      </c>
    </row>
    <row r="118" spans="1:7">
      <c r="A118" s="1" t="s">
        <v>152</v>
      </c>
    </row>
    <row r="119" spans="1:7">
      <c r="B119" s="1" t="s">
        <v>36</v>
      </c>
      <c r="F119" s="7">
        <f>F54+F109+D111</f>
        <v>441310.01</v>
      </c>
      <c r="G119" s="1" t="s">
        <v>25</v>
      </c>
    </row>
    <row r="120" spans="1:7">
      <c r="F120" s="7"/>
    </row>
    <row r="121" spans="1:7">
      <c r="A121" s="1" t="s">
        <v>155</v>
      </c>
      <c r="F121" s="7"/>
    </row>
    <row r="122" spans="1:7">
      <c r="B122" s="1" t="s">
        <v>156</v>
      </c>
      <c r="F122" s="7">
        <v>141898.98000000001</v>
      </c>
      <c r="G122" s="1" t="s">
        <v>25</v>
      </c>
    </row>
    <row r="123" spans="1:7" ht="30" customHeight="1">
      <c r="A123" s="1" t="s">
        <v>27</v>
      </c>
    </row>
    <row r="124" spans="1:7" ht="32.25" customHeight="1"/>
    <row r="125" spans="1:7" ht="28.5" customHeight="1">
      <c r="A125" s="8" t="s">
        <v>28</v>
      </c>
      <c r="B125" s="43" t="s">
        <v>29</v>
      </c>
      <c r="C125" s="43"/>
      <c r="D125" s="8" t="s">
        <v>30</v>
      </c>
      <c r="E125" s="43" t="s">
        <v>31</v>
      </c>
      <c r="F125" s="43"/>
      <c r="G125" s="8" t="s">
        <v>32</v>
      </c>
    </row>
    <row r="126" spans="1:7" ht="33.75" customHeight="1">
      <c r="A126" s="40" t="s">
        <v>33</v>
      </c>
      <c r="B126" s="41" t="s">
        <v>51</v>
      </c>
      <c r="C126" s="41"/>
      <c r="D126" s="10">
        <v>7</v>
      </c>
      <c r="E126" s="41" t="s">
        <v>53</v>
      </c>
      <c r="F126" s="41"/>
      <c r="G126" s="24">
        <v>7</v>
      </c>
    </row>
    <row r="127" spans="1:7" ht="43.5" customHeight="1">
      <c r="A127" s="40"/>
      <c r="B127" s="41" t="s">
        <v>39</v>
      </c>
      <c r="C127" s="41"/>
      <c r="D127" s="10">
        <v>5</v>
      </c>
      <c r="E127" s="41" t="s">
        <v>53</v>
      </c>
      <c r="F127" s="41"/>
      <c r="G127" s="24">
        <v>5</v>
      </c>
    </row>
    <row r="128" spans="1:7" ht="69" customHeight="1">
      <c r="A128" s="40"/>
      <c r="B128" s="41" t="s">
        <v>40</v>
      </c>
      <c r="C128" s="41"/>
      <c r="D128" s="10"/>
      <c r="E128" s="41" t="s">
        <v>53</v>
      </c>
      <c r="F128" s="41"/>
      <c r="G128" s="24"/>
    </row>
    <row r="129" spans="1:7" ht="37.5" customHeight="1">
      <c r="A129" s="10" t="s">
        <v>41</v>
      </c>
      <c r="B129" s="41" t="s">
        <v>42</v>
      </c>
      <c r="C129" s="41"/>
      <c r="D129" s="10"/>
      <c r="E129" s="41" t="s">
        <v>54</v>
      </c>
      <c r="F129" s="41"/>
      <c r="G129" s="24"/>
    </row>
    <row r="130" spans="1:7" ht="60" customHeight="1">
      <c r="A130" s="40" t="s">
        <v>43</v>
      </c>
      <c r="B130" s="41" t="s">
        <v>52</v>
      </c>
      <c r="C130" s="41"/>
      <c r="D130" s="10">
        <v>2</v>
      </c>
      <c r="E130" s="41" t="s">
        <v>55</v>
      </c>
      <c r="F130" s="41"/>
      <c r="G130" s="24">
        <v>2</v>
      </c>
    </row>
    <row r="131" spans="1:7" ht="33" customHeight="1">
      <c r="A131" s="40"/>
      <c r="B131" s="41" t="s">
        <v>44</v>
      </c>
      <c r="C131" s="41"/>
      <c r="D131" s="10"/>
      <c r="E131" s="41" t="s">
        <v>56</v>
      </c>
      <c r="F131" s="41"/>
      <c r="G131" s="24"/>
    </row>
    <row r="132" spans="1:7" ht="42.75" customHeight="1">
      <c r="A132" s="40"/>
      <c r="B132" s="41" t="s">
        <v>48</v>
      </c>
      <c r="C132" s="41"/>
      <c r="D132" s="10">
        <v>12</v>
      </c>
      <c r="E132" s="41" t="s">
        <v>57</v>
      </c>
      <c r="F132" s="41"/>
      <c r="G132" s="24">
        <v>12</v>
      </c>
    </row>
    <row r="133" spans="1:7" ht="36" customHeight="1">
      <c r="A133" s="40"/>
      <c r="B133" s="41" t="s">
        <v>49</v>
      </c>
      <c r="C133" s="41"/>
      <c r="D133" s="10"/>
      <c r="E133" s="41" t="s">
        <v>58</v>
      </c>
      <c r="F133" s="41"/>
      <c r="G133" s="24"/>
    </row>
    <row r="134" spans="1:7">
      <c r="A134" s="40"/>
      <c r="B134" s="41" t="s">
        <v>50</v>
      </c>
      <c r="C134" s="41"/>
      <c r="D134" s="10">
        <v>2</v>
      </c>
      <c r="E134" s="41" t="s">
        <v>59</v>
      </c>
      <c r="F134" s="41"/>
      <c r="G134" s="24">
        <v>2</v>
      </c>
    </row>
    <row r="135" spans="1:7">
      <c r="A135" s="40"/>
      <c r="B135" s="41" t="s">
        <v>45</v>
      </c>
      <c r="C135" s="41"/>
      <c r="D135" s="10"/>
      <c r="E135" s="41" t="s">
        <v>60</v>
      </c>
      <c r="F135" s="41"/>
      <c r="G135" s="24"/>
    </row>
    <row r="136" spans="1:7" ht="35.25" customHeight="1">
      <c r="A136" s="40"/>
      <c r="B136" s="41" t="s">
        <v>46</v>
      </c>
      <c r="C136" s="41"/>
      <c r="D136" s="10">
        <v>9</v>
      </c>
      <c r="E136" s="41" t="s">
        <v>55</v>
      </c>
      <c r="F136" s="41"/>
      <c r="G136" s="24">
        <v>9</v>
      </c>
    </row>
    <row r="137" spans="1:7">
      <c r="A137" s="40"/>
      <c r="B137" s="41" t="s">
        <v>47</v>
      </c>
      <c r="C137" s="41"/>
      <c r="D137" s="10">
        <v>3</v>
      </c>
      <c r="E137" s="41"/>
      <c r="F137" s="41"/>
      <c r="G137" s="24">
        <v>3</v>
      </c>
    </row>
    <row r="140" spans="1:7">
      <c r="A140" s="1" t="s">
        <v>157</v>
      </c>
      <c r="F140" s="1" t="s">
        <v>61</v>
      </c>
    </row>
    <row r="142" spans="1:7">
      <c r="A142" s="1" t="s">
        <v>64</v>
      </c>
      <c r="F142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36">
    <mergeCell ref="B108:C108"/>
    <mergeCell ref="D108:E108"/>
    <mergeCell ref="F108:G108"/>
    <mergeCell ref="B84:C84"/>
    <mergeCell ref="B85:C85"/>
    <mergeCell ref="B86:C86"/>
    <mergeCell ref="B87:C87"/>
    <mergeCell ref="B88:C88"/>
    <mergeCell ref="B89:C89"/>
    <mergeCell ref="B107:C107"/>
    <mergeCell ref="D107:E107"/>
    <mergeCell ref="F107:G107"/>
    <mergeCell ref="F86:G86"/>
    <mergeCell ref="F90:G90"/>
    <mergeCell ref="F91:G91"/>
    <mergeCell ref="F87:G87"/>
    <mergeCell ref="F88:G88"/>
    <mergeCell ref="F89:G89"/>
    <mergeCell ref="D105:E105"/>
    <mergeCell ref="F105:G105"/>
    <mergeCell ref="B106:C106"/>
    <mergeCell ref="D106:E106"/>
    <mergeCell ref="F106:G106"/>
    <mergeCell ref="F93:G93"/>
    <mergeCell ref="F94:G94"/>
    <mergeCell ref="F95:G95"/>
    <mergeCell ref="F96:G96"/>
    <mergeCell ref="C22:D22"/>
    <mergeCell ref="E22:F22"/>
    <mergeCell ref="C23:D23"/>
    <mergeCell ref="E23:F23"/>
    <mergeCell ref="C24:D24"/>
    <mergeCell ref="E24:F24"/>
    <mergeCell ref="B90:C90"/>
    <mergeCell ref="B91:C91"/>
    <mergeCell ref="B92:C92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F58:G58"/>
    <mergeCell ref="B59:C59"/>
    <mergeCell ref="B60:C60"/>
    <mergeCell ref="A16:D16"/>
    <mergeCell ref="E16:F16"/>
    <mergeCell ref="A17:D17"/>
    <mergeCell ref="E17:F17"/>
    <mergeCell ref="A18:D18"/>
    <mergeCell ref="E18:F18"/>
    <mergeCell ref="A19:D19"/>
    <mergeCell ref="E19:F19"/>
    <mergeCell ref="F52:G52"/>
    <mergeCell ref="B53:C53"/>
    <mergeCell ref="D53:E53"/>
    <mergeCell ref="F53:G53"/>
    <mergeCell ref="B54:C54"/>
    <mergeCell ref="D54:E54"/>
    <mergeCell ref="F54:G54"/>
    <mergeCell ref="B52:C52"/>
    <mergeCell ref="A39:A40"/>
    <mergeCell ref="F39:F40"/>
    <mergeCell ref="G39:G40"/>
    <mergeCell ref="B129:C129"/>
    <mergeCell ref="E129:F129"/>
    <mergeCell ref="B96:C96"/>
    <mergeCell ref="B97:C97"/>
    <mergeCell ref="B98:C98"/>
    <mergeCell ref="F109:G109"/>
    <mergeCell ref="B125:C125"/>
    <mergeCell ref="E125:F125"/>
    <mergeCell ref="A126:A128"/>
    <mergeCell ref="B126:C126"/>
    <mergeCell ref="E126:F126"/>
    <mergeCell ref="B127:C127"/>
    <mergeCell ref="E127:F127"/>
    <mergeCell ref="B128:C128"/>
    <mergeCell ref="E128:F128"/>
    <mergeCell ref="B109:C109"/>
    <mergeCell ref="D109:E109"/>
    <mergeCell ref="D97:E97"/>
    <mergeCell ref="D98:E98"/>
    <mergeCell ref="F97:G97"/>
    <mergeCell ref="F98:G98"/>
    <mergeCell ref="B99:C99"/>
    <mergeCell ref="D99:E99"/>
    <mergeCell ref="F99:G99"/>
    <mergeCell ref="A130:A137"/>
    <mergeCell ref="B130:C130"/>
    <mergeCell ref="E130:F130"/>
    <mergeCell ref="B131:C131"/>
    <mergeCell ref="E131:F131"/>
    <mergeCell ref="B132:C132"/>
    <mergeCell ref="E132:F132"/>
    <mergeCell ref="B136:C136"/>
    <mergeCell ref="E136:F136"/>
    <mergeCell ref="B137:C137"/>
    <mergeCell ref="E137:F137"/>
    <mergeCell ref="B133:C133"/>
    <mergeCell ref="E133:F133"/>
    <mergeCell ref="B134:C134"/>
    <mergeCell ref="E134:F134"/>
    <mergeCell ref="B135:C135"/>
    <mergeCell ref="E135:F135"/>
    <mergeCell ref="B100:C100"/>
    <mergeCell ref="D100:E100"/>
    <mergeCell ref="F100:G100"/>
    <mergeCell ref="B101:C101"/>
    <mergeCell ref="D101:E101"/>
    <mergeCell ref="F101:G101"/>
    <mergeCell ref="B102:C102"/>
    <mergeCell ref="D102:E102"/>
    <mergeCell ref="F102:G102"/>
    <mergeCell ref="B103:C103"/>
    <mergeCell ref="D103:E103"/>
    <mergeCell ref="F103:G103"/>
    <mergeCell ref="B104:C104"/>
    <mergeCell ref="D104:E104"/>
    <mergeCell ref="F104:G104"/>
    <mergeCell ref="B105:C105"/>
    <mergeCell ref="F59:G59"/>
    <mergeCell ref="F60:G60"/>
    <mergeCell ref="B61:C61"/>
    <mergeCell ref="B62:C62"/>
    <mergeCell ref="B63:C63"/>
    <mergeCell ref="B64:C64"/>
    <mergeCell ref="B65:C65"/>
    <mergeCell ref="D69:E69"/>
    <mergeCell ref="F69:G69"/>
    <mergeCell ref="D66:E66"/>
    <mergeCell ref="D67:E67"/>
    <mergeCell ref="F66:G66"/>
    <mergeCell ref="F67:G67"/>
    <mergeCell ref="B66:C66"/>
    <mergeCell ref="B67:C67"/>
    <mergeCell ref="D70:E70"/>
    <mergeCell ref="D71:E71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22:B22"/>
    <mergeCell ref="G41:G42"/>
    <mergeCell ref="A35:A36"/>
    <mergeCell ref="F35:F36"/>
    <mergeCell ref="G35:G36"/>
    <mergeCell ref="A37:A38"/>
    <mergeCell ref="F37:F38"/>
    <mergeCell ref="G37:G38"/>
    <mergeCell ref="D61:E61"/>
    <mergeCell ref="D62:E62"/>
    <mergeCell ref="D63:E63"/>
    <mergeCell ref="D64:E64"/>
    <mergeCell ref="D65:E65"/>
    <mergeCell ref="D72:E72"/>
    <mergeCell ref="D52:E52"/>
    <mergeCell ref="B58:C58"/>
    <mergeCell ref="D58:E58"/>
    <mergeCell ref="B70:C70"/>
    <mergeCell ref="B71:C71"/>
    <mergeCell ref="B68:C68"/>
    <mergeCell ref="D68:E68"/>
    <mergeCell ref="B69:C69"/>
    <mergeCell ref="D59:E59"/>
    <mergeCell ref="D60:E60"/>
    <mergeCell ref="D73:E73"/>
    <mergeCell ref="D74:E74"/>
    <mergeCell ref="D75:E75"/>
    <mergeCell ref="D76:E76"/>
    <mergeCell ref="D77:E77"/>
    <mergeCell ref="D78:E78"/>
    <mergeCell ref="D79:E79"/>
    <mergeCell ref="D80:E80"/>
    <mergeCell ref="D90:E90"/>
    <mergeCell ref="F79:G79"/>
    <mergeCell ref="F80:G80"/>
    <mergeCell ref="D91:E91"/>
    <mergeCell ref="D92:E92"/>
    <mergeCell ref="F92:G92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F81:G81"/>
    <mergeCell ref="F82:G82"/>
    <mergeCell ref="F83:G83"/>
    <mergeCell ref="F84:G84"/>
    <mergeCell ref="F85:G85"/>
    <mergeCell ref="D93:E93"/>
    <mergeCell ref="D94:E94"/>
    <mergeCell ref="D95:E95"/>
    <mergeCell ref="D96:E96"/>
    <mergeCell ref="B93:C93"/>
    <mergeCell ref="B94:C94"/>
    <mergeCell ref="B95:C95"/>
    <mergeCell ref="A41:A42"/>
    <mergeCell ref="F41:F42"/>
    <mergeCell ref="F70:G70"/>
    <mergeCell ref="F71:G71"/>
    <mergeCell ref="F61:G61"/>
    <mergeCell ref="F62:G62"/>
    <mergeCell ref="F63:G63"/>
    <mergeCell ref="F64:G64"/>
    <mergeCell ref="F65:G65"/>
    <mergeCell ref="F72:G72"/>
    <mergeCell ref="F73:G73"/>
    <mergeCell ref="F68:G68"/>
    <mergeCell ref="F74:G74"/>
    <mergeCell ref="F75:G75"/>
    <mergeCell ref="F76:G76"/>
    <mergeCell ref="F77:G77"/>
    <mergeCell ref="F78:G7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2016-03-15T07:00:17Z</dcterms:modified>
</cp:coreProperties>
</file>