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2" i="11"/>
  <c r="G50"/>
  <c r="G48"/>
  <c r="G46"/>
  <c r="G44"/>
  <c r="G42"/>
  <c r="G40"/>
  <c r="D141"/>
  <c r="F62"/>
  <c r="F60"/>
  <c r="D142"/>
  <c r="F139"/>
  <c r="F59"/>
  <c r="F58"/>
  <c r="E52"/>
  <c r="D52"/>
  <c r="B51"/>
  <c r="B50"/>
  <c r="B49"/>
  <c r="B48"/>
  <c r="B47"/>
  <c r="B46"/>
  <c r="B45"/>
  <c r="B44"/>
  <c r="B43"/>
  <c r="B42"/>
  <c r="B41"/>
  <c r="B40"/>
  <c r="C6"/>
  <c r="G52" l="1"/>
  <c r="F61"/>
  <c r="F63" l="1"/>
  <c r="F149" s="1"/>
</calcChain>
</file>

<file path=xl/sharedStrings.xml><?xml version="1.0" encoding="utf-8"?>
<sst xmlns="http://schemas.openxmlformats.org/spreadsheetml/2006/main" count="282" uniqueCount="190">
  <si>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</si>
  <si>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</si>
  <si>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</si>
  <si>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</si>
  <si>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</si>
  <si>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</si>
  <si>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</si>
  <si>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</si>
  <si>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</si>
  <si>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</si>
  <si>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</si>
  <si>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</si>
  <si>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</si>
  <si>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</si>
  <si>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</si>
  <si>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</si>
  <si>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</si>
  <si>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</si>
  <si>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</si>
  <si>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</si>
  <si>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</si>
  <si>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</si>
  <si>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</si>
  <si>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</si>
  <si>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</si>
  <si>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</si>
  <si>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</si>
  <si>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</si>
  <si>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</si>
  <si>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</si>
  <si>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</si>
  <si>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</si>
  <si>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</si>
  <si>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</si>
  <si>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</si>
  <si>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</si>
  <si>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</si>
  <si>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</si>
  <si>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</si>
  <si>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</si>
  <si>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</si>
  <si>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</si>
  <si>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</si>
  <si>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</si>
  <si>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</si>
  <si>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</si>
  <si>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</si>
  <si>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</si>
  <si>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</si>
  <si>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</si>
  <si>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</si>
  <si>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</si>
  <si>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</si>
  <si>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</si>
  <si>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</si>
  <si>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</si>
  <si>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</si>
  <si>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</si>
  <si>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</si>
  <si>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</si>
  <si>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</si>
  <si>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</si>
  <si>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</si>
  <si>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</si>
  <si>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</si>
  <si>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</si>
  <si>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30 по улице Посконкина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</si>
  <si>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</si>
  <si>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</si>
  <si>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</si>
  <si>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</si>
  <si>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</si>
  <si>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</si>
  <si>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</si>
  <si>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</si>
  <si>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</si>
  <si>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</si>
  <si>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</si>
  <si>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</si>
  <si>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</si>
  <si>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</si>
  <si>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</si>
  <si>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общедомовый прибор учета горячего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</si>
  <si>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</si>
  <si>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</si>
  <si>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</si>
  <si>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</si>
  <si>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</si>
  <si>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</si>
  <si>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Горячее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</si>
  <si>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</si>
  <si>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</si>
  <si>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</si>
  <si>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28.02.2013г.</t>
  </si>
  <si>
    <t>301 от 20.12.08г.</t>
  </si>
  <si>
    <t>01.10.2009г.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</si>
  <si>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</si>
  <si>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</si>
  <si>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(вода)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</si>
  <si>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(тепло)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</si>
  <si>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</si>
  <si>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</si>
  <si>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>01.01.2010г.</t>
  </si>
  <si>
    <t>вывоз мусора</t>
  </si>
  <si>
    <t>содер.и тек.ремонт лифтов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</si>
  <si>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</si>
  <si>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</si>
  <si>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</si>
  <si>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Наладка стояков отопления в подвале</t>
  </si>
  <si>
    <t>Январь</t>
  </si>
  <si>
    <t>Ремонт задвижки ХВ в подвале</t>
  </si>
  <si>
    <t>Замена части лежака канализации в подвале</t>
  </si>
  <si>
    <t>Ремонт освещения площадки</t>
  </si>
  <si>
    <t>Ремонт освещения под. №3</t>
  </si>
  <si>
    <t>Очистка ливневой канализации</t>
  </si>
  <si>
    <t>Расчистка снега во дворе</t>
  </si>
  <si>
    <t>Замена части лежака и стояка ГВС в подвале</t>
  </si>
  <si>
    <t>Февраль</t>
  </si>
  <si>
    <t>Наладка стояков отопления, сброс воздуха, замена 2-х шаровых кранов на стояках ГВС в подвале</t>
  </si>
  <si>
    <t>кв.32 прочистка стояка канализации</t>
  </si>
  <si>
    <t>Ремонт щита этажного</t>
  </si>
  <si>
    <t>Очистка ливневок</t>
  </si>
  <si>
    <t>Прочистка корзин ливневой канализации</t>
  </si>
  <si>
    <t>Установка дверного блока б/у</t>
  </si>
  <si>
    <t>Март</t>
  </si>
  <si>
    <t>кв.35,39 замена стояка канализации</t>
  </si>
  <si>
    <t>Прочистка стояка канализации в подвале</t>
  </si>
  <si>
    <t>Ограждение окон решетками в подвале</t>
  </si>
  <si>
    <t>кв.141 замена стояка канализации</t>
  </si>
  <si>
    <t>Апрель</t>
  </si>
  <si>
    <t>под. №1 ремонт ливневой канализации</t>
  </si>
  <si>
    <t>под. №1 ремонт выключателя</t>
  </si>
  <si>
    <t>Демонтаж отливов на карнизной плите балкона</t>
  </si>
  <si>
    <t>Замена общедомового прибора учета холодного водоснабжения Мастер ФЛОУ</t>
  </si>
  <si>
    <t>Наладка 2-х стояков ГВС в подвале</t>
  </si>
  <si>
    <t>Май</t>
  </si>
  <si>
    <t>кв.18 ремонт врезки ХВ</t>
  </si>
  <si>
    <t>кв.30 замена врезки ХВ</t>
  </si>
  <si>
    <t>Прочистка ливневки</t>
  </si>
  <si>
    <t>Июнь</t>
  </si>
  <si>
    <t>Ремонт стояка канализации в подвале</t>
  </si>
  <si>
    <t>кв.18 ревизия крана на врезке ХВ</t>
  </si>
  <si>
    <t>под. №4 расстекление оконных проемов</t>
  </si>
  <si>
    <t>Прочистка засора стояков канализации в подвале</t>
  </si>
  <si>
    <t>Июль</t>
  </si>
  <si>
    <t>Замена стояка канализации кв.91</t>
  </si>
  <si>
    <t>Замена стояка ливневой канализации в подъезде</t>
  </si>
  <si>
    <t>Ремонт и прочистка врезки ХВ кв.67</t>
  </si>
  <si>
    <t>Ремонт и прочистка врезки ГВС кв.67</t>
  </si>
  <si>
    <t>Ремонт щита этажного, замена автоматов</t>
  </si>
  <si>
    <t>Ремонт освещения площадок</t>
  </si>
  <si>
    <t>кв.30 ремонт врезки ХВС</t>
  </si>
  <si>
    <t>Август</t>
  </si>
  <si>
    <t>Ремонт освещения на площадках</t>
  </si>
  <si>
    <t>кв.81 замена врезки ХВ, прочистка стояка ХВ</t>
  </si>
  <si>
    <t>Сентябрь</t>
  </si>
  <si>
    <t>Замена стояка ХВС с подвала до 2 эт.</t>
  </si>
  <si>
    <t>кв.1 замена стояка канализации</t>
  </si>
  <si>
    <t>Октябрь</t>
  </si>
  <si>
    <t>Остекление окон в подъезде</t>
  </si>
  <si>
    <t>кв.111 ремонт стояка ГВС</t>
  </si>
  <si>
    <t>кв.109 ремонт стояка ГВС</t>
  </si>
  <si>
    <t>кв.111 замена стояка ГВС</t>
  </si>
  <si>
    <t>кв.76,88,92,96,100 наладка стояков отопления, сброс воздуха</t>
  </si>
  <si>
    <t>кв. 140 ремонт спускника с/отопления</t>
  </si>
  <si>
    <t>Снятие комплекта термометров ГВС на поверку</t>
  </si>
  <si>
    <t>Поверка комплекта термометров ГВС</t>
  </si>
  <si>
    <t>Установка комплекта термометров ГВС</t>
  </si>
  <si>
    <t>Ноябрь</t>
  </si>
  <si>
    <t>Установка новых ПРЭМ-2 шт</t>
  </si>
  <si>
    <t>Замена части стояка ГВС в подвале</t>
  </si>
  <si>
    <t>Утановка спускника на стояке ГВС в подвале</t>
  </si>
  <si>
    <t>кв.8 замена части стояка ХВ</t>
  </si>
  <si>
    <t>Окна пластиковые в подъезд - 8 шт</t>
  </si>
  <si>
    <t>Декабрь</t>
  </si>
  <si>
    <t>кв.37 ремонт врезки ХВС</t>
  </si>
  <si>
    <t>кв.25 прочистка стояка канализации</t>
  </si>
  <si>
    <t>Смена запорного устройства выхода на чердак</t>
  </si>
  <si>
    <t>с 1 января 2015г -</t>
  </si>
  <si>
    <t>с 1 августа 2015г -</t>
  </si>
  <si>
    <t>под. №2 ремонт  в подвале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</si>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</sst>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topLeftCell="A167" workbookViewId="0">
      <selection activeCell="A170" sqref="A17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45" t="s">
        <v>0</v>
      </c>
      <c r="B1" s="45"/>
      <c r="C1" s="45"/>
      <c r="D1" s="45"/>
      <c r="E1" s="45"/>
      <c r="F1" s="45"/>
      <c r="G1" s="45"/>
    </row>
    <row r="2" spans="1:8">
      <c r="A2" s="45" t="s">
        <v>5</v>
      </c>
      <c r="B2" s="45"/>
      <c r="C2" s="45"/>
      <c r="D2" s="45"/>
      <c r="E2" s="45"/>
      <c r="F2" s="45"/>
      <c r="G2" s="45"/>
    </row>
    <row r="3" spans="1:8">
      <c r="A3" s="45" t="s">
        <v>66</v>
      </c>
      <c r="B3" s="45"/>
      <c r="C3" s="45"/>
      <c r="D3" s="45"/>
      <c r="E3" s="45"/>
      <c r="F3" s="45"/>
      <c r="G3" s="45"/>
    </row>
    <row r="4" spans="1:8">
      <c r="A4" s="45" t="s">
        <v>107</v>
      </c>
      <c r="B4" s="45"/>
      <c r="C4" s="45"/>
      <c r="D4" s="45"/>
      <c r="E4" s="45"/>
      <c r="F4" s="45"/>
      <c r="G4" s="45"/>
      <c r="H4" s="11">
        <v>12</v>
      </c>
    </row>
    <row r="5" spans="1:8" ht="11.25" customHeight="1"/>
    <row r="6" spans="1:8">
      <c r="A6" s="1" t="s">
        <v>6</v>
      </c>
      <c r="C6" s="3">
        <f>D7+D8</f>
        <v>8178.1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7543.3</v>
      </c>
      <c r="E7" s="1" t="s">
        <v>2</v>
      </c>
    </row>
    <row r="8" spans="1:8">
      <c r="B8" s="1" t="s">
        <v>69</v>
      </c>
      <c r="C8" s="3"/>
      <c r="D8" s="1">
        <v>634.79999999999995</v>
      </c>
      <c r="E8" s="1" t="s">
        <v>2</v>
      </c>
    </row>
    <row r="9" spans="1:8">
      <c r="A9" s="1" t="s">
        <v>70</v>
      </c>
      <c r="C9" s="1">
        <v>9</v>
      </c>
    </row>
    <row r="10" spans="1:8">
      <c r="A10" s="1" t="s">
        <v>71</v>
      </c>
      <c r="C10" s="1">
        <v>4</v>
      </c>
    </row>
    <row r="11" spans="1:8">
      <c r="A11" s="1" t="s">
        <v>72</v>
      </c>
      <c r="C11" s="1">
        <v>142</v>
      </c>
    </row>
    <row r="12" spans="1:8">
      <c r="A12" s="1" t="s">
        <v>73</v>
      </c>
      <c r="E12" s="1">
        <v>1004</v>
      </c>
      <c r="F12" s="1" t="s">
        <v>2</v>
      </c>
    </row>
    <row r="13" spans="1:8">
      <c r="A13" s="1" t="s">
        <v>74</v>
      </c>
      <c r="B13" s="1">
        <v>1151</v>
      </c>
      <c r="C13" s="1" t="s">
        <v>2</v>
      </c>
    </row>
    <row r="14" spans="1:8">
      <c r="A14" s="1" t="s">
        <v>75</v>
      </c>
      <c r="D14" s="1">
        <v>4500</v>
      </c>
      <c r="E14" s="1" t="s">
        <v>2</v>
      </c>
    </row>
    <row r="16" spans="1:8">
      <c r="A16" s="1" t="s">
        <v>76</v>
      </c>
    </row>
    <row r="17" spans="1:6">
      <c r="A17" s="40" t="s">
        <v>77</v>
      </c>
      <c r="B17" s="40"/>
      <c r="C17" s="40"/>
      <c r="D17" s="40"/>
      <c r="E17" s="40" t="s">
        <v>78</v>
      </c>
      <c r="F17" s="40"/>
    </row>
    <row r="18" spans="1:6">
      <c r="A18" s="41" t="s">
        <v>79</v>
      </c>
      <c r="B18" s="41"/>
      <c r="C18" s="41"/>
      <c r="D18" s="41"/>
      <c r="E18" s="40" t="s">
        <v>101</v>
      </c>
      <c r="F18" s="40"/>
    </row>
    <row r="19" spans="1:6">
      <c r="A19" s="41" t="s">
        <v>80</v>
      </c>
      <c r="B19" s="41"/>
      <c r="C19" s="41"/>
      <c r="D19" s="41"/>
      <c r="E19" s="40" t="s">
        <v>95</v>
      </c>
      <c r="F19" s="40"/>
    </row>
    <row r="20" spans="1:6">
      <c r="A20" s="41" t="s">
        <v>81</v>
      </c>
      <c r="B20" s="41"/>
      <c r="C20" s="41"/>
      <c r="D20" s="41"/>
      <c r="E20" s="40" t="s">
        <v>93</v>
      </c>
      <c r="F20" s="40"/>
    </row>
    <row r="21" spans="1:6">
      <c r="A21" s="41" t="s">
        <v>82</v>
      </c>
      <c r="B21" s="41"/>
      <c r="C21" s="41"/>
      <c r="D21" s="41"/>
      <c r="E21" s="40" t="s">
        <v>102</v>
      </c>
      <c r="F21" s="40"/>
    </row>
    <row r="23" spans="1:6">
      <c r="A23" s="1" t="s">
        <v>83</v>
      </c>
    </row>
    <row r="24" spans="1:6" ht="31.5" customHeight="1">
      <c r="A24" s="42" t="s">
        <v>84</v>
      </c>
      <c r="B24" s="42"/>
      <c r="C24" s="42" t="s">
        <v>85</v>
      </c>
      <c r="D24" s="42"/>
      <c r="E24" s="42" t="s">
        <v>86</v>
      </c>
      <c r="F24" s="42"/>
    </row>
    <row r="25" spans="1:6">
      <c r="A25" s="13" t="s">
        <v>87</v>
      </c>
      <c r="B25" s="13"/>
      <c r="C25" s="40">
        <v>140</v>
      </c>
      <c r="D25" s="40"/>
      <c r="E25" s="40">
        <v>139</v>
      </c>
      <c r="F25" s="40"/>
    </row>
    <row r="26" spans="1:6">
      <c r="A26" s="13" t="s">
        <v>88</v>
      </c>
      <c r="B26" s="13"/>
      <c r="C26" s="40">
        <v>181</v>
      </c>
      <c r="D26" s="40"/>
      <c r="E26" s="40">
        <v>186</v>
      </c>
      <c r="F26" s="40"/>
    </row>
    <row r="27" spans="1:6">
      <c r="A27" s="13" t="s">
        <v>89</v>
      </c>
      <c r="B27" s="13"/>
      <c r="C27" s="40">
        <v>177</v>
      </c>
      <c r="D27" s="40"/>
      <c r="E27" s="40">
        <v>177</v>
      </c>
      <c r="F27" s="40"/>
    </row>
    <row r="29" spans="1:6">
      <c r="A29" s="1" t="s">
        <v>90</v>
      </c>
      <c r="C29" s="1" t="s">
        <v>94</v>
      </c>
    </row>
    <row r="31" spans="1:6">
      <c r="A31" s="1" t="s">
        <v>91</v>
      </c>
    </row>
    <row r="32" spans="1:6">
      <c r="B32" s="1" t="s">
        <v>178</v>
      </c>
      <c r="D32" s="1">
        <v>12.65</v>
      </c>
      <c r="E32" s="1" t="s">
        <v>92</v>
      </c>
    </row>
    <row r="33" spans="1:10">
      <c r="B33" s="1" t="s">
        <v>103</v>
      </c>
      <c r="D33" s="1">
        <v>2.95</v>
      </c>
      <c r="E33" s="1" t="s">
        <v>92</v>
      </c>
    </row>
    <row r="34" spans="1:10">
      <c r="B34" s="1" t="s">
        <v>104</v>
      </c>
      <c r="D34" s="1">
        <v>2.89</v>
      </c>
      <c r="E34" s="1" t="s">
        <v>92</v>
      </c>
    </row>
    <row r="35" spans="1:10">
      <c r="B35" s="1" t="s">
        <v>179</v>
      </c>
      <c r="D35" s="1">
        <v>13.7</v>
      </c>
      <c r="E35" s="1" t="s">
        <v>92</v>
      </c>
    </row>
    <row r="36" spans="1:10">
      <c r="B36" s="1" t="s">
        <v>103</v>
      </c>
      <c r="D36" s="1">
        <v>3.04</v>
      </c>
      <c r="E36" s="1" t="s">
        <v>92</v>
      </c>
    </row>
    <row r="37" spans="1:10">
      <c r="B37" s="1" t="s">
        <v>104</v>
      </c>
      <c r="D37" s="1">
        <v>2.98</v>
      </c>
      <c r="E37" s="1" t="s">
        <v>92</v>
      </c>
    </row>
    <row r="38" spans="1:10" ht="26.25" customHeight="1">
      <c r="A38" s="1" t="s">
        <v>1</v>
      </c>
    </row>
    <row r="39" spans="1:10" ht="98.25" customHeight="1">
      <c r="A39" s="14" t="s">
        <v>3</v>
      </c>
      <c r="B39" s="23" t="s">
        <v>181</v>
      </c>
      <c r="C39" s="23" t="s">
        <v>182</v>
      </c>
      <c r="D39" s="14" t="s">
        <v>96</v>
      </c>
      <c r="E39" s="15" t="s">
        <v>4</v>
      </c>
      <c r="F39" s="24" t="s">
        <v>185</v>
      </c>
      <c r="G39" s="24" t="s">
        <v>186</v>
      </c>
      <c r="H39" s="2"/>
      <c r="I39" s="2"/>
      <c r="J39" s="2"/>
    </row>
    <row r="40" spans="1:10">
      <c r="A40" s="43" t="s">
        <v>34</v>
      </c>
      <c r="B40" s="5">
        <f>D40/C40</f>
        <v>116707.59609120523</v>
      </c>
      <c r="C40" s="6">
        <v>3.07</v>
      </c>
      <c r="D40" s="6">
        <v>358292.32</v>
      </c>
      <c r="E40" s="6">
        <v>-4694.03</v>
      </c>
      <c r="F40" s="48">
        <v>681900.28</v>
      </c>
      <c r="G40" s="49">
        <f>D40+D41+E40+E41-F40</f>
        <v>43981.499999999884</v>
      </c>
    </row>
    <row r="41" spans="1:10">
      <c r="A41" s="44"/>
      <c r="B41" s="5">
        <f>D41/C41</f>
        <v>112443.4</v>
      </c>
      <c r="C41" s="6">
        <v>3.35</v>
      </c>
      <c r="D41" s="6">
        <v>376685.39</v>
      </c>
      <c r="E41" s="6">
        <v>-4401.8999999999996</v>
      </c>
      <c r="F41" s="48"/>
      <c r="G41" s="50"/>
    </row>
    <row r="42" spans="1:10">
      <c r="A42" s="43" t="s">
        <v>35</v>
      </c>
      <c r="B42" s="5">
        <f t="shared" ref="B42:B51" si="0">D42/C42</f>
        <v>493.62079303307263</v>
      </c>
      <c r="C42" s="6">
        <v>1577.74</v>
      </c>
      <c r="D42" s="6">
        <v>778805.27</v>
      </c>
      <c r="E42" s="6">
        <v>-7744.93</v>
      </c>
      <c r="F42" s="48">
        <v>1198070.6499999999</v>
      </c>
      <c r="G42" s="49">
        <f t="shared" ref="G42" si="1">D42+D43+E42+E43-F42</f>
        <v>109850.2200000002</v>
      </c>
    </row>
    <row r="43" spans="1:10">
      <c r="A43" s="44"/>
      <c r="B43" s="5">
        <f t="shared" si="0"/>
        <v>305.72400813197953</v>
      </c>
      <c r="C43" s="6">
        <v>1756.03</v>
      </c>
      <c r="D43" s="6">
        <v>536860.53</v>
      </c>
      <c r="E43" s="6"/>
      <c r="F43" s="48"/>
      <c r="G43" s="50"/>
    </row>
    <row r="44" spans="1:10" ht="16.5" customHeight="1">
      <c r="A44" s="43" t="s">
        <v>97</v>
      </c>
      <c r="B44" s="5">
        <f t="shared" si="0"/>
        <v>4117.0121037463978</v>
      </c>
      <c r="C44" s="6">
        <v>17.350000000000001</v>
      </c>
      <c r="D44" s="6">
        <v>71430.16</v>
      </c>
      <c r="E44" s="6">
        <v>-597.17999999999995</v>
      </c>
      <c r="F44" s="48">
        <v>141211.03</v>
      </c>
      <c r="G44" s="49">
        <f t="shared" ref="G44" si="2">D44+D45+E44+E45-F44</f>
        <v>10943.119999999995</v>
      </c>
    </row>
    <row r="45" spans="1:10">
      <c r="A45" s="44"/>
      <c r="B45" s="5">
        <f t="shared" si="0"/>
        <v>4253.1888946549043</v>
      </c>
      <c r="C45" s="6">
        <v>19.27</v>
      </c>
      <c r="D45" s="6">
        <v>81958.95</v>
      </c>
      <c r="E45" s="6">
        <v>-637.78</v>
      </c>
      <c r="F45" s="48"/>
      <c r="G45" s="50"/>
    </row>
    <row r="46" spans="1:10" ht="16.5" customHeight="1">
      <c r="A46" s="46" t="s">
        <v>98</v>
      </c>
      <c r="B46" s="5">
        <f t="shared" si="0"/>
        <v>3790.5913544668583</v>
      </c>
      <c r="C46" s="6">
        <v>17.350000000000001</v>
      </c>
      <c r="D46" s="6">
        <v>65766.759999999995</v>
      </c>
      <c r="E46" s="6">
        <v>122.75</v>
      </c>
      <c r="F46" s="48">
        <v>123647.49</v>
      </c>
      <c r="G46" s="49">
        <f t="shared" ref="G46" si="3">D46+D47+E46+E47-F46</f>
        <v>16494.449999999968</v>
      </c>
    </row>
    <row r="47" spans="1:10">
      <c r="A47" s="47"/>
      <c r="B47" s="5">
        <f t="shared" si="0"/>
        <v>3889.3700051894139</v>
      </c>
      <c r="C47" s="6">
        <v>19.27</v>
      </c>
      <c r="D47" s="6">
        <v>74948.160000000003</v>
      </c>
      <c r="E47" s="6">
        <v>-695.73</v>
      </c>
      <c r="F47" s="48"/>
      <c r="G47" s="50"/>
    </row>
    <row r="48" spans="1:10" ht="15.75" customHeight="1">
      <c r="A48" s="46" t="s">
        <v>99</v>
      </c>
      <c r="B48" s="5">
        <f t="shared" si="0"/>
        <v>219.96803655862183</v>
      </c>
      <c r="C48" s="6">
        <v>1577.74</v>
      </c>
      <c r="D48" s="6">
        <v>347052.37</v>
      </c>
      <c r="E48" s="6">
        <v>-5274.11</v>
      </c>
      <c r="F48" s="48">
        <v>664858.21</v>
      </c>
      <c r="G48" s="49">
        <f t="shared" ref="G48:G51" si="4">D48+D49+E48+E49-F48</f>
        <v>76612.790000000037</v>
      </c>
    </row>
    <row r="49" spans="1:7">
      <c r="A49" s="47"/>
      <c r="B49" s="5">
        <f t="shared" si="0"/>
        <v>229.74417863020562</v>
      </c>
      <c r="C49" s="6">
        <v>1756.03</v>
      </c>
      <c r="D49" s="6">
        <v>403437.67</v>
      </c>
      <c r="E49" s="6">
        <v>-3744.93</v>
      </c>
      <c r="F49" s="48"/>
      <c r="G49" s="50"/>
    </row>
    <row r="50" spans="1:7" ht="16.5" customHeight="1">
      <c r="A50" s="43" t="s">
        <v>100</v>
      </c>
      <c r="B50" s="5">
        <f t="shared" si="0"/>
        <v>7791.3174662668671</v>
      </c>
      <c r="C50" s="6">
        <v>26.68</v>
      </c>
      <c r="D50" s="6">
        <v>207872.35</v>
      </c>
      <c r="E50" s="6">
        <v>-2639.9</v>
      </c>
      <c r="F50" s="48">
        <v>403682.44</v>
      </c>
      <c r="G50" s="49">
        <f t="shared" ref="G50:G51" si="5">D50+D51+E50+E51-F50</f>
        <v>27525.570000000007</v>
      </c>
    </row>
    <row r="51" spans="1:7">
      <c r="A51" s="44"/>
      <c r="B51" s="5">
        <f t="shared" si="0"/>
        <v>8042.9322512350036</v>
      </c>
      <c r="C51" s="6">
        <v>28.34</v>
      </c>
      <c r="D51" s="6">
        <v>227936.7</v>
      </c>
      <c r="E51" s="6">
        <v>-1961.14</v>
      </c>
      <c r="F51" s="48"/>
      <c r="G51" s="50"/>
    </row>
    <row r="52" spans="1:7">
      <c r="A52" s="4" t="s">
        <v>63</v>
      </c>
      <c r="B52" s="5"/>
      <c r="C52" s="6"/>
      <c r="D52" s="6">
        <f>SUM(D40:D51)</f>
        <v>3531046.6300000004</v>
      </c>
      <c r="E52" s="6">
        <f>SUM(E40:E51)</f>
        <v>-32268.880000000001</v>
      </c>
      <c r="F52" s="6">
        <f>SUM(F40:F51)</f>
        <v>3213370.1</v>
      </c>
      <c r="G52" s="6">
        <f>SUM(G40:G51)</f>
        <v>285407.65000000008</v>
      </c>
    </row>
    <row r="53" spans="1:7" ht="6" customHeight="1"/>
    <row r="55" spans="1:7">
      <c r="A55" s="1" t="s">
        <v>7</v>
      </c>
    </row>
    <row r="57" spans="1:7" ht="64.5" customHeight="1">
      <c r="A57" s="9" t="s">
        <v>8</v>
      </c>
      <c r="B57" s="36" t="s">
        <v>9</v>
      </c>
      <c r="C57" s="31"/>
      <c r="D57" s="36" t="s">
        <v>10</v>
      </c>
      <c r="E57" s="31"/>
      <c r="F57" s="36" t="s">
        <v>11</v>
      </c>
      <c r="G57" s="31"/>
    </row>
    <row r="58" spans="1:7" ht="33.75" customHeight="1">
      <c r="A58" s="9">
        <v>1</v>
      </c>
      <c r="B58" s="38" t="s">
        <v>105</v>
      </c>
      <c r="C58" s="38"/>
      <c r="D58" s="37" t="s">
        <v>12</v>
      </c>
      <c r="E58" s="37"/>
      <c r="F58" s="39">
        <f>0.55*H4*D7</f>
        <v>49785.780000000006</v>
      </c>
      <c r="G58" s="39"/>
    </row>
    <row r="59" spans="1:7" ht="31.5" customHeight="1">
      <c r="A59" s="9">
        <v>2</v>
      </c>
      <c r="B59" s="38" t="s">
        <v>13</v>
      </c>
      <c r="C59" s="38"/>
      <c r="D59" s="37" t="s">
        <v>12</v>
      </c>
      <c r="E59" s="37"/>
      <c r="F59" s="39">
        <f>1.75*H4*D7</f>
        <v>158409.30000000002</v>
      </c>
      <c r="G59" s="39"/>
    </row>
    <row r="60" spans="1:7">
      <c r="A60" s="12">
        <v>3</v>
      </c>
      <c r="B60" s="38" t="s">
        <v>14</v>
      </c>
      <c r="C60" s="38"/>
      <c r="D60" s="37" t="s">
        <v>15</v>
      </c>
      <c r="E60" s="37"/>
      <c r="F60" s="39">
        <f>0.17*H4*D7</f>
        <v>15388.332</v>
      </c>
      <c r="G60" s="39"/>
    </row>
    <row r="61" spans="1:7" ht="63" customHeight="1">
      <c r="A61" s="12">
        <v>4</v>
      </c>
      <c r="B61" s="38" t="s">
        <v>16</v>
      </c>
      <c r="C61" s="38"/>
      <c r="D61" s="36" t="s">
        <v>106</v>
      </c>
      <c r="E61" s="31"/>
      <c r="F61" s="39">
        <f>0.84*H4*C6</f>
        <v>82435.248000000007</v>
      </c>
      <c r="G61" s="39"/>
    </row>
    <row r="62" spans="1:7" ht="60.75" customHeight="1">
      <c r="A62" s="12">
        <v>5</v>
      </c>
      <c r="B62" s="38" t="s">
        <v>17</v>
      </c>
      <c r="C62" s="38"/>
      <c r="D62" s="37" t="s">
        <v>18</v>
      </c>
      <c r="E62" s="37"/>
      <c r="F62" s="39">
        <f>1.37*H4*C6</f>
        <v>134447.96400000001</v>
      </c>
      <c r="G62" s="39"/>
    </row>
    <row r="63" spans="1:7" ht="31.5" customHeight="1">
      <c r="A63" s="9"/>
      <c r="B63" s="38" t="s">
        <v>19</v>
      </c>
      <c r="C63" s="38"/>
      <c r="D63" s="37"/>
      <c r="E63" s="37"/>
      <c r="F63" s="39">
        <f>SUM(F58:G62)</f>
        <v>440466.62400000007</v>
      </c>
      <c r="G63" s="39"/>
    </row>
    <row r="65" spans="1:7">
      <c r="A65" s="1" t="s">
        <v>20</v>
      </c>
    </row>
    <row r="67" spans="1:7" ht="54" customHeight="1">
      <c r="A67" s="9" t="s">
        <v>8</v>
      </c>
      <c r="B67" s="37" t="s">
        <v>21</v>
      </c>
      <c r="C67" s="37"/>
      <c r="D67" s="36" t="s">
        <v>22</v>
      </c>
      <c r="E67" s="31"/>
      <c r="F67" s="36" t="s">
        <v>23</v>
      </c>
      <c r="G67" s="31"/>
    </row>
    <row r="68" spans="1:7" ht="36" customHeight="1">
      <c r="A68" s="9">
        <v>1</v>
      </c>
      <c r="B68" s="25" t="s">
        <v>108</v>
      </c>
      <c r="C68" s="25"/>
      <c r="D68" s="28" t="s">
        <v>109</v>
      </c>
      <c r="E68" s="28"/>
      <c r="F68" s="26">
        <v>2866.08</v>
      </c>
      <c r="G68" s="27"/>
    </row>
    <row r="69" spans="1:7" ht="30.75" customHeight="1">
      <c r="A69" s="9">
        <v>2</v>
      </c>
      <c r="B69" s="25" t="s">
        <v>110</v>
      </c>
      <c r="C69" s="25"/>
      <c r="D69" s="28" t="s">
        <v>109</v>
      </c>
      <c r="E69" s="28"/>
      <c r="F69" s="26">
        <v>2716.38</v>
      </c>
      <c r="G69" s="27"/>
    </row>
    <row r="70" spans="1:7" ht="35.25" customHeight="1">
      <c r="A70" s="16">
        <v>3</v>
      </c>
      <c r="B70" s="25" t="s">
        <v>111</v>
      </c>
      <c r="C70" s="25"/>
      <c r="D70" s="28" t="s">
        <v>109</v>
      </c>
      <c r="E70" s="28"/>
      <c r="F70" s="26">
        <v>3659.96</v>
      </c>
      <c r="G70" s="27"/>
    </row>
    <row r="71" spans="1:7" ht="36.75" customHeight="1">
      <c r="A71" s="16">
        <v>4</v>
      </c>
      <c r="B71" s="25" t="s">
        <v>112</v>
      </c>
      <c r="C71" s="25"/>
      <c r="D71" s="28" t="s">
        <v>109</v>
      </c>
      <c r="E71" s="28"/>
      <c r="F71" s="26">
        <v>453.36</v>
      </c>
      <c r="G71" s="27"/>
    </row>
    <row r="72" spans="1:7" ht="33" customHeight="1">
      <c r="A72" s="16">
        <v>5</v>
      </c>
      <c r="B72" s="25" t="s">
        <v>113</v>
      </c>
      <c r="C72" s="25"/>
      <c r="D72" s="28" t="s">
        <v>109</v>
      </c>
      <c r="E72" s="28"/>
      <c r="F72" s="26">
        <v>906.72</v>
      </c>
      <c r="G72" s="27"/>
    </row>
    <row r="73" spans="1:7" ht="32.25" customHeight="1">
      <c r="A73" s="16">
        <v>6</v>
      </c>
      <c r="B73" s="25" t="s">
        <v>114</v>
      </c>
      <c r="C73" s="25"/>
      <c r="D73" s="28" t="s">
        <v>109</v>
      </c>
      <c r="E73" s="28"/>
      <c r="F73" s="26">
        <v>297.44</v>
      </c>
      <c r="G73" s="27"/>
    </row>
    <row r="74" spans="1:7">
      <c r="A74" s="16">
        <v>7</v>
      </c>
      <c r="B74" s="25" t="s">
        <v>115</v>
      </c>
      <c r="C74" s="25"/>
      <c r="D74" s="28" t="s">
        <v>109</v>
      </c>
      <c r="E74" s="28"/>
      <c r="F74" s="26">
        <v>1081.6400000000001</v>
      </c>
      <c r="G74" s="27"/>
    </row>
    <row r="75" spans="1:7" ht="33" customHeight="1">
      <c r="A75" s="16">
        <v>8</v>
      </c>
      <c r="B75" s="25" t="s">
        <v>116</v>
      </c>
      <c r="C75" s="25"/>
      <c r="D75" s="28" t="s">
        <v>117</v>
      </c>
      <c r="E75" s="28"/>
      <c r="F75" s="26">
        <v>7245.14</v>
      </c>
      <c r="G75" s="27"/>
    </row>
    <row r="76" spans="1:7" ht="85.5" customHeight="1">
      <c r="A76" s="16">
        <v>9</v>
      </c>
      <c r="B76" s="25" t="s">
        <v>118</v>
      </c>
      <c r="C76" s="25"/>
      <c r="D76" s="28" t="s">
        <v>117</v>
      </c>
      <c r="E76" s="28"/>
      <c r="F76" s="26">
        <v>5021.13</v>
      </c>
      <c r="G76" s="27"/>
    </row>
    <row r="77" spans="1:7" ht="36.75" customHeight="1">
      <c r="A77" s="16">
        <v>10</v>
      </c>
      <c r="B77" s="25" t="s">
        <v>119</v>
      </c>
      <c r="C77" s="25"/>
      <c r="D77" s="28" t="s">
        <v>117</v>
      </c>
      <c r="E77" s="28"/>
      <c r="F77" s="26">
        <v>3235.81</v>
      </c>
      <c r="G77" s="27"/>
    </row>
    <row r="78" spans="1:7">
      <c r="A78" s="16">
        <v>11</v>
      </c>
      <c r="B78" s="25" t="s">
        <v>120</v>
      </c>
      <c r="C78" s="25"/>
      <c r="D78" s="28" t="s">
        <v>117</v>
      </c>
      <c r="E78" s="28"/>
      <c r="F78" s="26">
        <v>906.72</v>
      </c>
      <c r="G78" s="27"/>
    </row>
    <row r="79" spans="1:7">
      <c r="A79" s="16">
        <v>12</v>
      </c>
      <c r="B79" s="25" t="s">
        <v>121</v>
      </c>
      <c r="C79" s="25"/>
      <c r="D79" s="28" t="s">
        <v>117</v>
      </c>
      <c r="E79" s="28"/>
      <c r="F79" s="26">
        <v>289.63</v>
      </c>
      <c r="G79" s="27"/>
    </row>
    <row r="80" spans="1:7" ht="32.25" customHeight="1">
      <c r="A80" s="16">
        <v>13</v>
      </c>
      <c r="B80" s="25" t="s">
        <v>114</v>
      </c>
      <c r="C80" s="25"/>
      <c r="D80" s="28" t="s">
        <v>117</v>
      </c>
      <c r="E80" s="28"/>
      <c r="F80" s="26">
        <v>297.39999999999998</v>
      </c>
      <c r="G80" s="27"/>
    </row>
    <row r="81" spans="1:7" ht="33.75" customHeight="1">
      <c r="A81" s="16">
        <v>14</v>
      </c>
      <c r="B81" s="25" t="s">
        <v>122</v>
      </c>
      <c r="C81" s="25"/>
      <c r="D81" s="28" t="s">
        <v>117</v>
      </c>
      <c r="E81" s="28"/>
      <c r="F81" s="26">
        <v>422.8</v>
      </c>
      <c r="G81" s="27"/>
    </row>
    <row r="82" spans="1:7" ht="33" customHeight="1">
      <c r="A82" s="16">
        <v>15</v>
      </c>
      <c r="B82" s="25" t="s">
        <v>114</v>
      </c>
      <c r="C82" s="25"/>
      <c r="D82" s="28" t="s">
        <v>117</v>
      </c>
      <c r="E82" s="28"/>
      <c r="F82" s="26">
        <v>148.69999999999999</v>
      </c>
      <c r="G82" s="27"/>
    </row>
    <row r="83" spans="1:7" ht="61.5" customHeight="1">
      <c r="A83" s="17">
        <v>16</v>
      </c>
      <c r="B83" s="25" t="s">
        <v>133</v>
      </c>
      <c r="C83" s="25"/>
      <c r="D83" s="28" t="s">
        <v>117</v>
      </c>
      <c r="E83" s="28"/>
      <c r="F83" s="26">
        <v>29854.38</v>
      </c>
      <c r="G83" s="27"/>
    </row>
    <row r="84" spans="1:7" ht="36" customHeight="1">
      <c r="A84" s="17">
        <v>17</v>
      </c>
      <c r="B84" s="25" t="s">
        <v>123</v>
      </c>
      <c r="C84" s="25"/>
      <c r="D84" s="28" t="s">
        <v>124</v>
      </c>
      <c r="E84" s="28"/>
      <c r="F84" s="26">
        <v>1172</v>
      </c>
      <c r="G84" s="27"/>
    </row>
    <row r="85" spans="1:7" ht="32.25" customHeight="1">
      <c r="A85" s="18">
        <v>18</v>
      </c>
      <c r="B85" s="25" t="s">
        <v>125</v>
      </c>
      <c r="C85" s="25"/>
      <c r="D85" s="28" t="s">
        <v>124</v>
      </c>
      <c r="E85" s="28"/>
      <c r="F85" s="26">
        <v>5722.5</v>
      </c>
      <c r="G85" s="27"/>
    </row>
    <row r="86" spans="1:7" ht="35.25" customHeight="1">
      <c r="A86" s="18">
        <v>19</v>
      </c>
      <c r="B86" s="25" t="s">
        <v>126</v>
      </c>
      <c r="C86" s="25"/>
      <c r="D86" s="28" t="s">
        <v>124</v>
      </c>
      <c r="E86" s="28"/>
      <c r="F86" s="26">
        <v>3275.46</v>
      </c>
      <c r="G86" s="27"/>
    </row>
    <row r="87" spans="1:7" ht="33.75" customHeight="1">
      <c r="A87" s="18">
        <v>20</v>
      </c>
      <c r="B87" s="25" t="s">
        <v>127</v>
      </c>
      <c r="C87" s="25"/>
      <c r="D87" s="28" t="s">
        <v>124</v>
      </c>
      <c r="E87" s="28"/>
      <c r="F87" s="26">
        <v>2009.83</v>
      </c>
      <c r="G87" s="27"/>
    </row>
    <row r="88" spans="1:7" ht="31.5" customHeight="1">
      <c r="A88" s="18">
        <v>21</v>
      </c>
      <c r="B88" s="25" t="s">
        <v>128</v>
      </c>
      <c r="C88" s="25"/>
      <c r="D88" s="28" t="s">
        <v>129</v>
      </c>
      <c r="E88" s="28"/>
      <c r="F88" s="26">
        <v>3870.6</v>
      </c>
      <c r="G88" s="27"/>
    </row>
    <row r="89" spans="1:7" ht="32.25" customHeight="1">
      <c r="A89" s="18">
        <v>22</v>
      </c>
      <c r="B89" s="25" t="s">
        <v>130</v>
      </c>
      <c r="C89" s="25"/>
      <c r="D89" s="28" t="s">
        <v>129</v>
      </c>
      <c r="E89" s="28"/>
      <c r="F89" s="26">
        <v>1792.58</v>
      </c>
      <c r="G89" s="27"/>
    </row>
    <row r="90" spans="1:7" ht="35.25" customHeight="1">
      <c r="A90" s="18">
        <v>23</v>
      </c>
      <c r="B90" s="25" t="s">
        <v>131</v>
      </c>
      <c r="C90" s="25"/>
      <c r="D90" s="28" t="s">
        <v>129</v>
      </c>
      <c r="E90" s="28"/>
      <c r="F90" s="26">
        <v>226.68</v>
      </c>
      <c r="G90" s="27"/>
    </row>
    <row r="91" spans="1:7" ht="30.75" customHeight="1">
      <c r="A91" s="18">
        <v>24</v>
      </c>
      <c r="B91" s="25" t="s">
        <v>132</v>
      </c>
      <c r="C91" s="25"/>
      <c r="D91" s="28" t="s">
        <v>129</v>
      </c>
      <c r="E91" s="28"/>
      <c r="F91" s="26">
        <v>1194.43</v>
      </c>
      <c r="G91" s="27"/>
    </row>
    <row r="92" spans="1:7" ht="36.75" customHeight="1">
      <c r="A92" s="18">
        <v>25</v>
      </c>
      <c r="B92" s="25" t="s">
        <v>134</v>
      </c>
      <c r="C92" s="25"/>
      <c r="D92" s="28" t="s">
        <v>135</v>
      </c>
      <c r="E92" s="28"/>
      <c r="F92" s="26">
        <v>1742.22</v>
      </c>
      <c r="G92" s="27"/>
    </row>
    <row r="93" spans="1:7" ht="21" customHeight="1">
      <c r="A93" s="18">
        <v>26</v>
      </c>
      <c r="B93" s="25" t="s">
        <v>136</v>
      </c>
      <c r="C93" s="25"/>
      <c r="D93" s="28" t="s">
        <v>135</v>
      </c>
      <c r="E93" s="28"/>
      <c r="F93" s="26">
        <v>1432.84</v>
      </c>
      <c r="G93" s="27"/>
    </row>
    <row r="94" spans="1:7">
      <c r="A94" s="18">
        <v>27</v>
      </c>
      <c r="B94" s="25" t="s">
        <v>137</v>
      </c>
      <c r="C94" s="25"/>
      <c r="D94" s="28" t="s">
        <v>135</v>
      </c>
      <c r="E94" s="28"/>
      <c r="F94" s="26">
        <v>2813.68</v>
      </c>
      <c r="G94" s="27"/>
    </row>
    <row r="95" spans="1:7">
      <c r="A95" s="18">
        <v>28</v>
      </c>
      <c r="B95" s="25" t="s">
        <v>138</v>
      </c>
      <c r="C95" s="25"/>
      <c r="D95" s="28" t="s">
        <v>139</v>
      </c>
      <c r="E95" s="28"/>
      <c r="F95" s="26">
        <v>1472.6</v>
      </c>
      <c r="G95" s="27"/>
    </row>
    <row r="96" spans="1:7" ht="36" customHeight="1">
      <c r="A96" s="18">
        <v>29</v>
      </c>
      <c r="B96" s="25" t="s">
        <v>140</v>
      </c>
      <c r="C96" s="25"/>
      <c r="D96" s="28" t="s">
        <v>139</v>
      </c>
      <c r="E96" s="28"/>
      <c r="F96" s="26">
        <v>1596.93</v>
      </c>
      <c r="G96" s="27"/>
    </row>
    <row r="97" spans="1:7" ht="33.75" customHeight="1">
      <c r="A97" s="18">
        <v>30</v>
      </c>
      <c r="B97" s="25" t="s">
        <v>141</v>
      </c>
      <c r="C97" s="25"/>
      <c r="D97" s="28" t="s">
        <v>139</v>
      </c>
      <c r="E97" s="28"/>
      <c r="F97" s="26">
        <v>736.3</v>
      </c>
      <c r="G97" s="27"/>
    </row>
    <row r="98" spans="1:7" ht="38.25" customHeight="1">
      <c r="A98" s="18">
        <v>31</v>
      </c>
      <c r="B98" s="25" t="s">
        <v>142</v>
      </c>
      <c r="C98" s="25"/>
      <c r="D98" s="28" t="s">
        <v>139</v>
      </c>
      <c r="E98" s="28"/>
      <c r="F98" s="26">
        <v>2100.04</v>
      </c>
      <c r="G98" s="27"/>
    </row>
    <row r="99" spans="1:7" ht="33" customHeight="1">
      <c r="A99" s="18">
        <v>32</v>
      </c>
      <c r="B99" s="25" t="s">
        <v>143</v>
      </c>
      <c r="C99" s="25"/>
      <c r="D99" s="28" t="s">
        <v>144</v>
      </c>
      <c r="E99" s="28"/>
      <c r="F99" s="26">
        <v>1655.61</v>
      </c>
      <c r="G99" s="27"/>
    </row>
    <row r="100" spans="1:7" ht="38.25" customHeight="1">
      <c r="A100" s="18">
        <v>33</v>
      </c>
      <c r="B100" s="25" t="s">
        <v>145</v>
      </c>
      <c r="C100" s="25"/>
      <c r="D100" s="28" t="s">
        <v>144</v>
      </c>
      <c r="E100" s="28"/>
      <c r="F100" s="26">
        <v>5589.5</v>
      </c>
      <c r="G100" s="27"/>
    </row>
    <row r="101" spans="1:7" ht="36.75" customHeight="1">
      <c r="A101" s="18">
        <v>34</v>
      </c>
      <c r="B101" s="25" t="s">
        <v>146</v>
      </c>
      <c r="C101" s="25"/>
      <c r="D101" s="28" t="s">
        <v>144</v>
      </c>
      <c r="E101" s="28"/>
      <c r="F101" s="26">
        <v>3788.67</v>
      </c>
      <c r="G101" s="27"/>
    </row>
    <row r="102" spans="1:7" ht="36" customHeight="1">
      <c r="A102" s="18">
        <v>35</v>
      </c>
      <c r="B102" s="25" t="s">
        <v>147</v>
      </c>
      <c r="C102" s="25"/>
      <c r="D102" s="28" t="s">
        <v>144</v>
      </c>
      <c r="E102" s="28"/>
      <c r="F102" s="26">
        <v>1655.61</v>
      </c>
      <c r="G102" s="27"/>
    </row>
    <row r="103" spans="1:7" ht="36.75" customHeight="1">
      <c r="A103" s="18">
        <v>36</v>
      </c>
      <c r="B103" s="25" t="s">
        <v>148</v>
      </c>
      <c r="C103" s="25"/>
      <c r="D103" s="28" t="s">
        <v>144</v>
      </c>
      <c r="E103" s="28"/>
      <c r="F103" s="26">
        <v>1448.66</v>
      </c>
      <c r="G103" s="27"/>
    </row>
    <row r="104" spans="1:7" ht="40.5" customHeight="1">
      <c r="A104" s="18">
        <v>37</v>
      </c>
      <c r="B104" s="25" t="s">
        <v>149</v>
      </c>
      <c r="C104" s="25"/>
      <c r="D104" s="28" t="s">
        <v>144</v>
      </c>
      <c r="E104" s="28"/>
      <c r="F104" s="26">
        <v>638.98</v>
      </c>
      <c r="G104" s="27"/>
    </row>
    <row r="105" spans="1:7" ht="37.5" customHeight="1">
      <c r="A105" s="18">
        <v>38</v>
      </c>
      <c r="B105" s="25" t="s">
        <v>150</v>
      </c>
      <c r="C105" s="25"/>
      <c r="D105" s="28" t="s">
        <v>144</v>
      </c>
      <c r="E105" s="28"/>
      <c r="F105" s="26">
        <v>587.29</v>
      </c>
      <c r="G105" s="27"/>
    </row>
    <row r="106" spans="1:7">
      <c r="A106" s="18">
        <v>39</v>
      </c>
      <c r="B106" s="25" t="s">
        <v>151</v>
      </c>
      <c r="C106" s="25"/>
      <c r="D106" s="28" t="s">
        <v>152</v>
      </c>
      <c r="E106" s="28"/>
      <c r="F106" s="26">
        <v>1174.83</v>
      </c>
      <c r="G106" s="27"/>
    </row>
    <row r="107" spans="1:7" ht="35.25" customHeight="1">
      <c r="A107" s="18">
        <v>40</v>
      </c>
      <c r="B107" s="25" t="s">
        <v>153</v>
      </c>
      <c r="C107" s="25"/>
      <c r="D107" s="28" t="s">
        <v>152</v>
      </c>
      <c r="E107" s="28"/>
      <c r="F107" s="26">
        <v>906.72</v>
      </c>
      <c r="G107" s="27"/>
    </row>
    <row r="108" spans="1:7">
      <c r="A108" s="18">
        <v>41</v>
      </c>
      <c r="B108" s="25" t="s">
        <v>120</v>
      </c>
      <c r="C108" s="25"/>
      <c r="D108" s="28" t="s">
        <v>152</v>
      </c>
      <c r="E108" s="28"/>
      <c r="F108" s="26">
        <v>453.36</v>
      </c>
      <c r="G108" s="27"/>
    </row>
    <row r="109" spans="1:7">
      <c r="A109" s="18">
        <v>42</v>
      </c>
      <c r="B109" s="25" t="s">
        <v>120</v>
      </c>
      <c r="C109" s="25"/>
      <c r="D109" s="28" t="s">
        <v>152</v>
      </c>
      <c r="E109" s="28"/>
      <c r="F109" s="26">
        <v>453.36</v>
      </c>
      <c r="G109" s="27"/>
    </row>
    <row r="110" spans="1:7" ht="38.25" customHeight="1">
      <c r="A110" s="18">
        <v>43</v>
      </c>
      <c r="B110" s="25" t="s">
        <v>173</v>
      </c>
      <c r="C110" s="25"/>
      <c r="D110" s="28" t="s">
        <v>155</v>
      </c>
      <c r="E110" s="28"/>
      <c r="F110" s="26">
        <v>62000</v>
      </c>
      <c r="G110" s="27"/>
    </row>
    <row r="111" spans="1:7" ht="36" customHeight="1">
      <c r="A111" s="18">
        <v>44</v>
      </c>
      <c r="B111" s="25" t="s">
        <v>154</v>
      </c>
      <c r="C111" s="25"/>
      <c r="D111" s="28" t="s">
        <v>155</v>
      </c>
      <c r="E111" s="28"/>
      <c r="F111" s="26">
        <v>4729.83</v>
      </c>
      <c r="G111" s="27"/>
    </row>
    <row r="112" spans="1:7" ht="32.25" customHeight="1">
      <c r="A112" s="18">
        <v>45</v>
      </c>
      <c r="B112" s="25" t="s">
        <v>156</v>
      </c>
      <c r="C112" s="25"/>
      <c r="D112" s="28" t="s">
        <v>155</v>
      </c>
      <c r="E112" s="28"/>
      <c r="F112" s="26">
        <v>4011.1</v>
      </c>
      <c r="G112" s="27"/>
    </row>
    <row r="113" spans="1:7" ht="32.25" customHeight="1">
      <c r="A113" s="18">
        <v>46</v>
      </c>
      <c r="B113" s="25" t="s">
        <v>157</v>
      </c>
      <c r="C113" s="25"/>
      <c r="D113" s="28" t="s">
        <v>155</v>
      </c>
      <c r="E113" s="28"/>
      <c r="F113" s="26">
        <v>2357.58</v>
      </c>
      <c r="G113" s="27"/>
    </row>
    <row r="114" spans="1:7" ht="36.75" customHeight="1">
      <c r="A114" s="18">
        <v>47</v>
      </c>
      <c r="B114" s="25" t="s">
        <v>150</v>
      </c>
      <c r="C114" s="25"/>
      <c r="D114" s="28" t="s">
        <v>155</v>
      </c>
      <c r="E114" s="28"/>
      <c r="F114" s="26">
        <v>511.33</v>
      </c>
      <c r="G114" s="27"/>
    </row>
    <row r="115" spans="1:7" ht="33" customHeight="1">
      <c r="A115" s="18">
        <v>48</v>
      </c>
      <c r="B115" s="25" t="s">
        <v>173</v>
      </c>
      <c r="C115" s="25"/>
      <c r="D115" s="28" t="s">
        <v>158</v>
      </c>
      <c r="E115" s="28"/>
      <c r="F115" s="26">
        <v>66400</v>
      </c>
      <c r="G115" s="27"/>
    </row>
    <row r="116" spans="1:7" ht="33.75" customHeight="1">
      <c r="A116" s="18">
        <v>49</v>
      </c>
      <c r="B116" s="25" t="s">
        <v>159</v>
      </c>
      <c r="C116" s="25"/>
      <c r="D116" s="28" t="s">
        <v>158</v>
      </c>
      <c r="E116" s="28"/>
      <c r="F116" s="26">
        <v>1034</v>
      </c>
      <c r="G116" s="27"/>
    </row>
    <row r="117" spans="1:7" ht="18.75" customHeight="1">
      <c r="A117" s="18">
        <v>50</v>
      </c>
      <c r="B117" s="25" t="s">
        <v>160</v>
      </c>
      <c r="C117" s="25"/>
      <c r="D117" s="28" t="s">
        <v>158</v>
      </c>
      <c r="E117" s="28"/>
      <c r="F117" s="26">
        <v>1690.98</v>
      </c>
      <c r="G117" s="27"/>
    </row>
    <row r="118" spans="1:7" ht="31.5" customHeight="1">
      <c r="A118" s="18">
        <v>51</v>
      </c>
      <c r="B118" s="25" t="s">
        <v>180</v>
      </c>
      <c r="C118" s="25"/>
      <c r="D118" s="28" t="s">
        <v>158</v>
      </c>
      <c r="E118" s="28"/>
      <c r="F118" s="26">
        <v>1857.12</v>
      </c>
      <c r="G118" s="27"/>
    </row>
    <row r="119" spans="1:7">
      <c r="A119" s="18">
        <v>52</v>
      </c>
      <c r="B119" s="25" t="s">
        <v>161</v>
      </c>
      <c r="C119" s="25"/>
      <c r="D119" s="28" t="s">
        <v>158</v>
      </c>
      <c r="E119" s="28"/>
      <c r="F119" s="26">
        <v>3032.1</v>
      </c>
      <c r="G119" s="27"/>
    </row>
    <row r="120" spans="1:7">
      <c r="A120" s="18">
        <v>53</v>
      </c>
      <c r="B120" s="25" t="s">
        <v>162</v>
      </c>
      <c r="C120" s="25"/>
      <c r="D120" s="28" t="s">
        <v>158</v>
      </c>
      <c r="E120" s="28"/>
      <c r="F120" s="26">
        <v>3032.1</v>
      </c>
      <c r="G120" s="27"/>
    </row>
    <row r="121" spans="1:7" ht="46.5" customHeight="1">
      <c r="A121" s="18">
        <v>54</v>
      </c>
      <c r="B121" s="25" t="s">
        <v>163</v>
      </c>
      <c r="C121" s="25"/>
      <c r="D121" s="28" t="s">
        <v>158</v>
      </c>
      <c r="E121" s="28"/>
      <c r="F121" s="26">
        <v>808.56</v>
      </c>
      <c r="G121" s="27"/>
    </row>
    <row r="122" spans="1:7" ht="32.25" customHeight="1">
      <c r="A122" s="18">
        <v>55</v>
      </c>
      <c r="B122" s="25" t="s">
        <v>164</v>
      </c>
      <c r="C122" s="25"/>
      <c r="D122" s="28" t="s">
        <v>158</v>
      </c>
      <c r="E122" s="28"/>
      <c r="F122" s="26">
        <v>1414.98</v>
      </c>
      <c r="G122" s="27"/>
    </row>
    <row r="123" spans="1:7" ht="46.5" customHeight="1">
      <c r="A123" s="18">
        <v>56</v>
      </c>
      <c r="B123" s="25" t="s">
        <v>165</v>
      </c>
      <c r="C123" s="25"/>
      <c r="D123" s="28" t="s">
        <v>158</v>
      </c>
      <c r="E123" s="28"/>
      <c r="F123" s="26">
        <v>499.67</v>
      </c>
      <c r="G123" s="27"/>
    </row>
    <row r="124" spans="1:7" ht="32.25" customHeight="1">
      <c r="A124" s="18">
        <v>57</v>
      </c>
      <c r="B124" s="25" t="s">
        <v>166</v>
      </c>
      <c r="C124" s="25"/>
      <c r="D124" s="28" t="s">
        <v>158</v>
      </c>
      <c r="E124" s="28"/>
      <c r="F124" s="26">
        <v>1550.78</v>
      </c>
      <c r="G124" s="27"/>
    </row>
    <row r="125" spans="1:7" ht="32.25" customHeight="1">
      <c r="A125" s="18">
        <v>58</v>
      </c>
      <c r="B125" s="25" t="s">
        <v>173</v>
      </c>
      <c r="C125" s="25"/>
      <c r="D125" s="28" t="s">
        <v>168</v>
      </c>
      <c r="E125" s="28"/>
      <c r="F125" s="26">
        <v>68000</v>
      </c>
      <c r="G125" s="27"/>
    </row>
    <row r="126" spans="1:7" ht="44.25" customHeight="1">
      <c r="A126" s="18">
        <v>59</v>
      </c>
      <c r="B126" s="25" t="s">
        <v>167</v>
      </c>
      <c r="C126" s="25"/>
      <c r="D126" s="28" t="s">
        <v>168</v>
      </c>
      <c r="E126" s="28"/>
      <c r="F126" s="26">
        <v>499.67</v>
      </c>
      <c r="G126" s="27"/>
    </row>
    <row r="127" spans="1:7" ht="36" customHeight="1">
      <c r="A127" s="18">
        <v>60</v>
      </c>
      <c r="B127" s="25" t="s">
        <v>169</v>
      </c>
      <c r="C127" s="25"/>
      <c r="D127" s="28" t="s">
        <v>168</v>
      </c>
      <c r="E127" s="28"/>
      <c r="F127" s="26">
        <v>61190.77</v>
      </c>
      <c r="G127" s="27"/>
    </row>
    <row r="128" spans="1:7" ht="36" customHeight="1">
      <c r="A128" s="18">
        <v>61</v>
      </c>
      <c r="B128" s="25" t="s">
        <v>170</v>
      </c>
      <c r="C128" s="25"/>
      <c r="D128" s="28" t="s">
        <v>168</v>
      </c>
      <c r="E128" s="28"/>
      <c r="F128" s="26">
        <v>4289.96</v>
      </c>
      <c r="G128" s="27"/>
    </row>
    <row r="129" spans="1:7" ht="36" customHeight="1">
      <c r="A129" s="18">
        <v>62</v>
      </c>
      <c r="B129" s="25" t="s">
        <v>171</v>
      </c>
      <c r="C129" s="25"/>
      <c r="D129" s="28" t="s">
        <v>168</v>
      </c>
      <c r="E129" s="28"/>
      <c r="F129" s="26">
        <v>1933.17</v>
      </c>
      <c r="G129" s="27"/>
    </row>
    <row r="130" spans="1:7" ht="36" customHeight="1">
      <c r="A130" s="18">
        <v>63</v>
      </c>
      <c r="B130" s="25" t="s">
        <v>172</v>
      </c>
      <c r="C130" s="25"/>
      <c r="D130" s="28" t="s">
        <v>168</v>
      </c>
      <c r="E130" s="28"/>
      <c r="F130" s="26">
        <v>3134.3</v>
      </c>
      <c r="G130" s="27"/>
    </row>
    <row r="131" spans="1:7" ht="36" customHeight="1">
      <c r="A131" s="18">
        <v>64</v>
      </c>
      <c r="B131" s="25" t="s">
        <v>150</v>
      </c>
      <c r="C131" s="25"/>
      <c r="D131" s="28" t="s">
        <v>168</v>
      </c>
      <c r="E131" s="28"/>
      <c r="F131" s="26">
        <v>761.4</v>
      </c>
      <c r="G131" s="27"/>
    </row>
    <row r="132" spans="1:7" ht="36" customHeight="1">
      <c r="A132" s="18">
        <v>65</v>
      </c>
      <c r="B132" s="25" t="s">
        <v>149</v>
      </c>
      <c r="C132" s="25"/>
      <c r="D132" s="28" t="s">
        <v>168</v>
      </c>
      <c r="E132" s="28"/>
      <c r="F132" s="26">
        <v>906.72</v>
      </c>
      <c r="G132" s="27"/>
    </row>
    <row r="133" spans="1:7" ht="15" customHeight="1">
      <c r="A133" s="18">
        <v>66</v>
      </c>
      <c r="B133" s="25" t="s">
        <v>120</v>
      </c>
      <c r="C133" s="25"/>
      <c r="D133" s="28" t="s">
        <v>168</v>
      </c>
      <c r="E133" s="28"/>
      <c r="F133" s="26">
        <v>906.72</v>
      </c>
      <c r="G133" s="27"/>
    </row>
    <row r="134" spans="1:7" ht="33.75" customHeight="1">
      <c r="A134" s="18">
        <v>67</v>
      </c>
      <c r="B134" s="25" t="s">
        <v>173</v>
      </c>
      <c r="C134" s="25"/>
      <c r="D134" s="28" t="s">
        <v>174</v>
      </c>
      <c r="E134" s="28"/>
      <c r="F134" s="26">
        <v>68000</v>
      </c>
      <c r="G134" s="27"/>
    </row>
    <row r="135" spans="1:7" ht="20.25" customHeight="1">
      <c r="A135" s="19">
        <v>68</v>
      </c>
      <c r="B135" s="25" t="s">
        <v>175</v>
      </c>
      <c r="C135" s="25"/>
      <c r="D135" s="28" t="s">
        <v>174</v>
      </c>
      <c r="E135" s="28"/>
      <c r="F135" s="26">
        <v>2042.14</v>
      </c>
      <c r="G135" s="27"/>
    </row>
    <row r="136" spans="1:7" ht="33.75" customHeight="1">
      <c r="A136" s="19">
        <v>69</v>
      </c>
      <c r="B136" s="25" t="s">
        <v>176</v>
      </c>
      <c r="C136" s="25"/>
      <c r="D136" s="28" t="s">
        <v>174</v>
      </c>
      <c r="E136" s="28"/>
      <c r="F136" s="26">
        <v>1786.87</v>
      </c>
      <c r="G136" s="27"/>
    </row>
    <row r="137" spans="1:7" ht="33.75" customHeight="1">
      <c r="A137" s="20">
        <v>70</v>
      </c>
      <c r="B137" s="25" t="s">
        <v>153</v>
      </c>
      <c r="C137" s="25"/>
      <c r="D137" s="28" t="s">
        <v>174</v>
      </c>
      <c r="E137" s="28"/>
      <c r="F137" s="26">
        <v>495.91</v>
      </c>
      <c r="G137" s="27"/>
    </row>
    <row r="138" spans="1:7" ht="48.75" customHeight="1">
      <c r="A138" s="21">
        <v>71</v>
      </c>
      <c r="B138" s="25" t="s">
        <v>177</v>
      </c>
      <c r="C138" s="25"/>
      <c r="D138" s="28" t="s">
        <v>174</v>
      </c>
      <c r="E138" s="28"/>
      <c r="F138" s="26">
        <v>554</v>
      </c>
      <c r="G138" s="27"/>
    </row>
    <row r="139" spans="1:7" ht="44.25" customHeight="1">
      <c r="A139" s="9"/>
      <c r="B139" s="34" t="s">
        <v>65</v>
      </c>
      <c r="C139" s="35"/>
      <c r="D139" s="36"/>
      <c r="E139" s="31"/>
      <c r="F139" s="30">
        <f>SUM(F68:G138)</f>
        <v>478346.32999999996</v>
      </c>
      <c r="G139" s="31"/>
    </row>
    <row r="141" spans="1:7">
      <c r="A141" s="1" t="s">
        <v>24</v>
      </c>
      <c r="D141" s="7">
        <f>3.94*H4*C6</f>
        <v>386660.56800000003</v>
      </c>
      <c r="E141" s="1" t="s">
        <v>25</v>
      </c>
    </row>
    <row r="142" spans="1:7">
      <c r="A142" s="1" t="s">
        <v>26</v>
      </c>
      <c r="D142" s="7">
        <f>662488.82*5.3%+(H4-7)*D7*1.25</f>
        <v>82257.532459999988</v>
      </c>
      <c r="E142" s="1" t="s">
        <v>25</v>
      </c>
    </row>
    <row r="144" spans="1:7">
      <c r="A144" s="1" t="s">
        <v>38</v>
      </c>
    </row>
    <row r="145" spans="1:7">
      <c r="A145" s="1" t="s">
        <v>183</v>
      </c>
    </row>
    <row r="146" spans="1:7">
      <c r="B146" s="1" t="s">
        <v>37</v>
      </c>
      <c r="F146" s="7">
        <v>1175075.74</v>
      </c>
      <c r="G146" s="1" t="s">
        <v>25</v>
      </c>
    </row>
    <row r="148" spans="1:7">
      <c r="A148" s="1" t="s">
        <v>184</v>
      </c>
    </row>
    <row r="149" spans="1:7">
      <c r="B149" s="1" t="s">
        <v>36</v>
      </c>
      <c r="F149" s="7">
        <f>F63+F139+D141</f>
        <v>1305473.5220000001</v>
      </c>
      <c r="G149" s="1" t="s">
        <v>25</v>
      </c>
    </row>
    <row r="150" spans="1:7">
      <c r="F150" s="7"/>
    </row>
    <row r="151" spans="1:7">
      <c r="A151" s="1" t="s">
        <v>187</v>
      </c>
      <c r="F151" s="7"/>
    </row>
    <row r="152" spans="1:7">
      <c r="B152" s="1" t="s">
        <v>188</v>
      </c>
      <c r="F152" s="7">
        <v>409874.09</v>
      </c>
      <c r="G152" s="1" t="s">
        <v>25</v>
      </c>
    </row>
    <row r="153" spans="1:7" ht="30" customHeight="1">
      <c r="A153" s="1" t="s">
        <v>27</v>
      </c>
    </row>
    <row r="154" spans="1:7" ht="32.25" customHeight="1"/>
    <row r="155" spans="1:7" ht="28.5" customHeight="1">
      <c r="A155" s="8" t="s">
        <v>28</v>
      </c>
      <c r="B155" s="32" t="s">
        <v>29</v>
      </c>
      <c r="C155" s="32"/>
      <c r="D155" s="8" t="s">
        <v>30</v>
      </c>
      <c r="E155" s="32" t="s">
        <v>31</v>
      </c>
      <c r="F155" s="32"/>
      <c r="G155" s="8" t="s">
        <v>32</v>
      </c>
    </row>
    <row r="156" spans="1:7" ht="33.75" customHeight="1">
      <c r="A156" s="33" t="s">
        <v>33</v>
      </c>
      <c r="B156" s="29" t="s">
        <v>51</v>
      </c>
      <c r="C156" s="29"/>
      <c r="D156" s="10">
        <v>24</v>
      </c>
      <c r="E156" s="29" t="s">
        <v>53</v>
      </c>
      <c r="F156" s="29"/>
      <c r="G156" s="22">
        <v>24</v>
      </c>
    </row>
    <row r="157" spans="1:7" ht="43.5" customHeight="1">
      <c r="A157" s="33"/>
      <c r="B157" s="29" t="s">
        <v>39</v>
      </c>
      <c r="C157" s="29"/>
      <c r="D157" s="10">
        <v>8</v>
      </c>
      <c r="E157" s="29" t="s">
        <v>53</v>
      </c>
      <c r="F157" s="29"/>
      <c r="G157" s="22">
        <v>8</v>
      </c>
    </row>
    <row r="158" spans="1:7" ht="69" customHeight="1">
      <c r="A158" s="33"/>
      <c r="B158" s="29" t="s">
        <v>40</v>
      </c>
      <c r="C158" s="29"/>
      <c r="D158" s="10"/>
      <c r="E158" s="29" t="s">
        <v>53</v>
      </c>
      <c r="F158" s="29"/>
      <c r="G158" s="22"/>
    </row>
    <row r="159" spans="1:7" ht="37.5" customHeight="1">
      <c r="A159" s="10" t="s">
        <v>41</v>
      </c>
      <c r="B159" s="29" t="s">
        <v>42</v>
      </c>
      <c r="C159" s="29"/>
      <c r="D159" s="10"/>
      <c r="E159" s="29" t="s">
        <v>54</v>
      </c>
      <c r="F159" s="29"/>
      <c r="G159" s="22"/>
    </row>
    <row r="160" spans="1:7" ht="60" customHeight="1">
      <c r="A160" s="33" t="s">
        <v>43</v>
      </c>
      <c r="B160" s="29" t="s">
        <v>52</v>
      </c>
      <c r="C160" s="29"/>
      <c r="D160" s="10">
        <v>5</v>
      </c>
      <c r="E160" s="29" t="s">
        <v>55</v>
      </c>
      <c r="F160" s="29"/>
      <c r="G160" s="22">
        <v>5</v>
      </c>
    </row>
    <row r="161" spans="1:7" ht="33" customHeight="1">
      <c r="A161" s="33"/>
      <c r="B161" s="29" t="s">
        <v>44</v>
      </c>
      <c r="C161" s="29"/>
      <c r="D161" s="10">
        <v>1</v>
      </c>
      <c r="E161" s="29" t="s">
        <v>56</v>
      </c>
      <c r="F161" s="29"/>
      <c r="G161" s="22">
        <v>1</v>
      </c>
    </row>
    <row r="162" spans="1:7" ht="42.75" customHeight="1">
      <c r="A162" s="33"/>
      <c r="B162" s="29" t="s">
        <v>48</v>
      </c>
      <c r="C162" s="29"/>
      <c r="D162" s="10">
        <v>20</v>
      </c>
      <c r="E162" s="29" t="s">
        <v>57</v>
      </c>
      <c r="F162" s="29"/>
      <c r="G162" s="22">
        <v>20</v>
      </c>
    </row>
    <row r="163" spans="1:7" ht="36" customHeight="1">
      <c r="A163" s="33"/>
      <c r="B163" s="29" t="s">
        <v>49</v>
      </c>
      <c r="C163" s="29"/>
      <c r="D163" s="10"/>
      <c r="E163" s="29" t="s">
        <v>58</v>
      </c>
      <c r="F163" s="29"/>
      <c r="G163" s="22"/>
    </row>
    <row r="164" spans="1:7">
      <c r="A164" s="33"/>
      <c r="B164" s="29" t="s">
        <v>50</v>
      </c>
      <c r="C164" s="29"/>
      <c r="D164" s="10"/>
      <c r="E164" s="29" t="s">
        <v>59</v>
      </c>
      <c r="F164" s="29"/>
      <c r="G164" s="22"/>
    </row>
    <row r="165" spans="1:7" ht="32.25" customHeight="1">
      <c r="A165" s="33"/>
      <c r="B165" s="29" t="s">
        <v>45</v>
      </c>
      <c r="C165" s="29"/>
      <c r="D165" s="10">
        <v>1</v>
      </c>
      <c r="E165" s="29" t="s">
        <v>60</v>
      </c>
      <c r="F165" s="29"/>
      <c r="G165" s="22">
        <v>1</v>
      </c>
    </row>
    <row r="166" spans="1:7" ht="33.75" customHeight="1">
      <c r="A166" s="33"/>
      <c r="B166" s="29" t="s">
        <v>46</v>
      </c>
      <c r="C166" s="29"/>
      <c r="D166" s="10">
        <v>6</v>
      </c>
      <c r="E166" s="29" t="s">
        <v>55</v>
      </c>
      <c r="F166" s="29"/>
      <c r="G166" s="22">
        <v>6</v>
      </c>
    </row>
    <row r="167" spans="1:7">
      <c r="A167" s="33"/>
      <c r="B167" s="29" t="s">
        <v>47</v>
      </c>
      <c r="C167" s="29"/>
      <c r="D167" s="10">
        <v>5</v>
      </c>
      <c r="E167" s="29"/>
      <c r="F167" s="29"/>
      <c r="G167" s="22">
        <v>5</v>
      </c>
    </row>
    <row r="170" spans="1:7">
      <c r="A170" s="1" t="s">
        <v>189</v>
      </c>
      <c r="F170" s="1" t="s">
        <v>61</v>
      </c>
    </row>
    <row r="172" spans="1:7">
      <c r="A172" s="1" t="s">
        <v>64</v>
      </c>
      <c r="F172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309">
    <mergeCell ref="B137:C137"/>
    <mergeCell ref="D137:E137"/>
    <mergeCell ref="F137:G137"/>
    <mergeCell ref="F131:G131"/>
    <mergeCell ref="B132:C132"/>
    <mergeCell ref="D132:E132"/>
    <mergeCell ref="F132:G132"/>
    <mergeCell ref="B133:C133"/>
    <mergeCell ref="D133:E133"/>
    <mergeCell ref="F133:G133"/>
    <mergeCell ref="B135:C135"/>
    <mergeCell ref="D135:E135"/>
    <mergeCell ref="F135:G135"/>
    <mergeCell ref="B136:C136"/>
    <mergeCell ref="D136:E136"/>
    <mergeCell ref="F136:G136"/>
    <mergeCell ref="D131:E131"/>
    <mergeCell ref="B127:C127"/>
    <mergeCell ref="D127:E127"/>
    <mergeCell ref="F127:G127"/>
    <mergeCell ref="B128:C128"/>
    <mergeCell ref="D128:E128"/>
    <mergeCell ref="F128:G128"/>
    <mergeCell ref="B129:C129"/>
    <mergeCell ref="D129:E129"/>
    <mergeCell ref="B121:C121"/>
    <mergeCell ref="D121:E121"/>
    <mergeCell ref="F121:G121"/>
    <mergeCell ref="B122:C122"/>
    <mergeCell ref="D122:E122"/>
    <mergeCell ref="F122:G122"/>
    <mergeCell ref="B123:C123"/>
    <mergeCell ref="D123:E123"/>
    <mergeCell ref="F123:G123"/>
    <mergeCell ref="B124:C124"/>
    <mergeCell ref="D124:E124"/>
    <mergeCell ref="F124:G124"/>
    <mergeCell ref="B126:C126"/>
    <mergeCell ref="D126:E126"/>
    <mergeCell ref="F126:G126"/>
    <mergeCell ref="A48:A49"/>
    <mergeCell ref="F48:F49"/>
    <mergeCell ref="G48:G49"/>
    <mergeCell ref="A50:A51"/>
    <mergeCell ref="F50:F51"/>
    <mergeCell ref="G50:G51"/>
    <mergeCell ref="F77:G77"/>
    <mergeCell ref="D83:E83"/>
    <mergeCell ref="F83:G83"/>
    <mergeCell ref="F78:G78"/>
    <mergeCell ref="F79:G79"/>
    <mergeCell ref="F80:G80"/>
    <mergeCell ref="F81:G81"/>
    <mergeCell ref="F82:G82"/>
    <mergeCell ref="F71:G71"/>
    <mergeCell ref="F72:G72"/>
    <mergeCell ref="F73:G73"/>
    <mergeCell ref="F74:G74"/>
    <mergeCell ref="F75:G75"/>
    <mergeCell ref="F76:G76"/>
    <mergeCell ref="D78:E78"/>
    <mergeCell ref="D79:E79"/>
    <mergeCell ref="D80:E80"/>
    <mergeCell ref="D81:E81"/>
    <mergeCell ref="F44:F45"/>
    <mergeCell ref="G44:G45"/>
    <mergeCell ref="A46:A47"/>
    <mergeCell ref="F46:F47"/>
    <mergeCell ref="G46:G47"/>
    <mergeCell ref="B120:C120"/>
    <mergeCell ref="D120:E120"/>
    <mergeCell ref="F120:G120"/>
    <mergeCell ref="F96:G96"/>
    <mergeCell ref="F97:G97"/>
    <mergeCell ref="F98:G98"/>
    <mergeCell ref="F99:G99"/>
    <mergeCell ref="F100:G100"/>
    <mergeCell ref="F101:G101"/>
    <mergeCell ref="D119:E119"/>
    <mergeCell ref="D109:E109"/>
    <mergeCell ref="B97:C97"/>
    <mergeCell ref="B98:C98"/>
    <mergeCell ref="B99:C99"/>
    <mergeCell ref="B100:C100"/>
    <mergeCell ref="B101:C101"/>
    <mergeCell ref="B102:C102"/>
    <mergeCell ref="B96:C96"/>
    <mergeCell ref="B109:C109"/>
    <mergeCell ref="D82:E82"/>
    <mergeCell ref="D74:E74"/>
    <mergeCell ref="D75:E75"/>
    <mergeCell ref="D76:E76"/>
    <mergeCell ref="D77:E77"/>
    <mergeCell ref="D71:E71"/>
    <mergeCell ref="D72:E72"/>
    <mergeCell ref="D73:E73"/>
    <mergeCell ref="F111:G111"/>
    <mergeCell ref="F103:G103"/>
    <mergeCell ref="F104:G104"/>
    <mergeCell ref="F105:G105"/>
    <mergeCell ref="F106:G106"/>
    <mergeCell ref="F107:G107"/>
    <mergeCell ref="F108:G108"/>
    <mergeCell ref="F109:G109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D103:E103"/>
    <mergeCell ref="D104:E104"/>
    <mergeCell ref="D105:E105"/>
    <mergeCell ref="D106:E106"/>
    <mergeCell ref="D107:E107"/>
    <mergeCell ref="D108:E108"/>
    <mergeCell ref="D93:E93"/>
    <mergeCell ref="D94:E94"/>
    <mergeCell ref="D96:E96"/>
    <mergeCell ref="D97:E97"/>
    <mergeCell ref="D98:E98"/>
    <mergeCell ref="D99:E99"/>
    <mergeCell ref="D100:E100"/>
    <mergeCell ref="D101:E101"/>
    <mergeCell ref="D102:E102"/>
    <mergeCell ref="D95:E95"/>
    <mergeCell ref="F102:G102"/>
    <mergeCell ref="F95:G95"/>
    <mergeCell ref="A1:G1"/>
    <mergeCell ref="A2:G2"/>
    <mergeCell ref="A3:G3"/>
    <mergeCell ref="A4:G4"/>
    <mergeCell ref="B57:C57"/>
    <mergeCell ref="D57:E57"/>
    <mergeCell ref="F57:G57"/>
    <mergeCell ref="B60:C60"/>
    <mergeCell ref="D60:E60"/>
    <mergeCell ref="F60:G60"/>
    <mergeCell ref="B58:C58"/>
    <mergeCell ref="D58:E58"/>
    <mergeCell ref="F58:G58"/>
    <mergeCell ref="B59:C59"/>
    <mergeCell ref="D59:E59"/>
    <mergeCell ref="F59:G59"/>
    <mergeCell ref="A17:D17"/>
    <mergeCell ref="E17:F17"/>
    <mergeCell ref="A18:D18"/>
    <mergeCell ref="E18:F18"/>
    <mergeCell ref="A19:D19"/>
    <mergeCell ref="E19:F19"/>
    <mergeCell ref="A20:D20"/>
    <mergeCell ref="E20:F20"/>
    <mergeCell ref="B61:C61"/>
    <mergeCell ref="D61:E61"/>
    <mergeCell ref="F61:G61"/>
    <mergeCell ref="B62:C62"/>
    <mergeCell ref="D62:E62"/>
    <mergeCell ref="F62:G62"/>
    <mergeCell ref="C27:D27"/>
    <mergeCell ref="E27:F27"/>
    <mergeCell ref="A21:D21"/>
    <mergeCell ref="E21:F21"/>
    <mergeCell ref="A24:B24"/>
    <mergeCell ref="C24:D24"/>
    <mergeCell ref="E24:F24"/>
    <mergeCell ref="C25:D25"/>
    <mergeCell ref="E25:F25"/>
    <mergeCell ref="C26:D26"/>
    <mergeCell ref="E26:F26"/>
    <mergeCell ref="A40:A41"/>
    <mergeCell ref="F40:F41"/>
    <mergeCell ref="G40:G41"/>
    <mergeCell ref="A42:A43"/>
    <mergeCell ref="F42:F43"/>
    <mergeCell ref="G42:G43"/>
    <mergeCell ref="A44:A45"/>
    <mergeCell ref="B67:C67"/>
    <mergeCell ref="D67:E67"/>
    <mergeCell ref="F67:G67"/>
    <mergeCell ref="B68:C68"/>
    <mergeCell ref="B69:C69"/>
    <mergeCell ref="B70:C70"/>
    <mergeCell ref="B63:C63"/>
    <mergeCell ref="D63:E63"/>
    <mergeCell ref="F63:G63"/>
    <mergeCell ref="D68:E68"/>
    <mergeCell ref="D69:E69"/>
    <mergeCell ref="D70:E70"/>
    <mergeCell ref="F68:G68"/>
    <mergeCell ref="F69:G69"/>
    <mergeCell ref="F70:G70"/>
    <mergeCell ref="B75:C75"/>
    <mergeCell ref="B76:C76"/>
    <mergeCell ref="B77:C77"/>
    <mergeCell ref="B78:C78"/>
    <mergeCell ref="B79:C79"/>
    <mergeCell ref="B80:C80"/>
    <mergeCell ref="B71:C71"/>
    <mergeCell ref="B72:C72"/>
    <mergeCell ref="B73:C73"/>
    <mergeCell ref="B74:C74"/>
    <mergeCell ref="B103:C103"/>
    <mergeCell ref="B104:C104"/>
    <mergeCell ref="B105:C105"/>
    <mergeCell ref="B106:C106"/>
    <mergeCell ref="B107:C107"/>
    <mergeCell ref="B108:C108"/>
    <mergeCell ref="B81:C81"/>
    <mergeCell ref="B82:C82"/>
    <mergeCell ref="B83:C83"/>
    <mergeCell ref="B90:C90"/>
    <mergeCell ref="B91:C91"/>
    <mergeCell ref="B92:C92"/>
    <mergeCell ref="B93:C93"/>
    <mergeCell ref="B94:C94"/>
    <mergeCell ref="B84:C84"/>
    <mergeCell ref="B85:C85"/>
    <mergeCell ref="B86:C86"/>
    <mergeCell ref="B87:C87"/>
    <mergeCell ref="B88:C88"/>
    <mergeCell ref="B89:C89"/>
    <mergeCell ref="B95:C95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A156:A158"/>
    <mergeCell ref="B156:C156"/>
    <mergeCell ref="E156:F156"/>
    <mergeCell ref="B157:C157"/>
    <mergeCell ref="E157:F157"/>
    <mergeCell ref="B158:C158"/>
    <mergeCell ref="E158:F158"/>
    <mergeCell ref="B139:C139"/>
    <mergeCell ref="D139:E139"/>
    <mergeCell ref="A160:A167"/>
    <mergeCell ref="B160:C160"/>
    <mergeCell ref="E160:F160"/>
    <mergeCell ref="B161:C161"/>
    <mergeCell ref="E161:F161"/>
    <mergeCell ref="B162:C162"/>
    <mergeCell ref="E162:F162"/>
    <mergeCell ref="B166:C166"/>
    <mergeCell ref="E166:F166"/>
    <mergeCell ref="B167:C167"/>
    <mergeCell ref="E167:F167"/>
    <mergeCell ref="B163:C163"/>
    <mergeCell ref="E163:F163"/>
    <mergeCell ref="B164:C164"/>
    <mergeCell ref="E164:F164"/>
    <mergeCell ref="B165:C165"/>
    <mergeCell ref="B110:C110"/>
    <mergeCell ref="D110:E110"/>
    <mergeCell ref="F110:G110"/>
    <mergeCell ref="B125:C125"/>
    <mergeCell ref="D125:E125"/>
    <mergeCell ref="F125:G125"/>
    <mergeCell ref="B134:C134"/>
    <mergeCell ref="D134:E134"/>
    <mergeCell ref="F134:G134"/>
    <mergeCell ref="F129:G129"/>
    <mergeCell ref="B130:C130"/>
    <mergeCell ref="D130:E130"/>
    <mergeCell ref="F130:G130"/>
    <mergeCell ref="B131:C131"/>
    <mergeCell ref="B114:C114"/>
    <mergeCell ref="B115:C115"/>
    <mergeCell ref="B116:C116"/>
    <mergeCell ref="B111:C111"/>
    <mergeCell ref="B112:C112"/>
    <mergeCell ref="F112:G112"/>
    <mergeCell ref="F113:G113"/>
    <mergeCell ref="F114:G114"/>
    <mergeCell ref="F115:G115"/>
    <mergeCell ref="F116:G116"/>
    <mergeCell ref="B113:C113"/>
    <mergeCell ref="F119:G119"/>
    <mergeCell ref="B119:C119"/>
    <mergeCell ref="D111:E111"/>
    <mergeCell ref="B138:C138"/>
    <mergeCell ref="D138:E138"/>
    <mergeCell ref="E165:F165"/>
    <mergeCell ref="F139:G139"/>
    <mergeCell ref="F138:G138"/>
    <mergeCell ref="B159:C159"/>
    <mergeCell ref="E159:F159"/>
    <mergeCell ref="B155:C155"/>
    <mergeCell ref="E155:F155"/>
    <mergeCell ref="F117:G117"/>
    <mergeCell ref="F118:G118"/>
    <mergeCell ref="D114:E114"/>
    <mergeCell ref="D115:E115"/>
    <mergeCell ref="D116:E116"/>
    <mergeCell ref="D117:E117"/>
    <mergeCell ref="D118:E118"/>
    <mergeCell ref="D112:E112"/>
    <mergeCell ref="D113:E113"/>
    <mergeCell ref="B117:C117"/>
    <mergeCell ref="B118:C118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2016-03-15T07:03:17Z</dcterms:modified>
</cp:coreProperties>
</file>