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3"/>
  <c r="F52"/>
  <c r="F50"/>
  <c r="D74"/>
  <c r="F49"/>
  <c r="F48"/>
  <c r="E42"/>
  <c r="D42"/>
  <c r="B41"/>
  <c r="B40"/>
  <c r="B39"/>
  <c r="B38"/>
  <c r="B37"/>
  <c r="B36"/>
  <c r="B35"/>
  <c r="B34"/>
  <c r="C6"/>
  <c r="G42" l="1"/>
  <c r="F51"/>
  <c r="F71"/>
  <c r="F53" l="1"/>
  <c r="F81" s="1"/>
</calcChain>
</file>

<file path=xl/sharedStrings.xml><?xml version="1.0" encoding="utf-8"?>
<sst xmlns="http://schemas.openxmlformats.org/spreadsheetml/2006/main" count="153" uniqueCount="130">
  <si>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</si>
  <si>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</si>
  <si>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</si>
  <si>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</si>
  <si>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</si>
  <si>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</si>
  <si>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</si>
  <si>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</si>
  <si>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</si>
  <si>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</si>
  <si>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</si>
  <si>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</si>
  <si>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</si>
  <si>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</si>
  <si>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</si>
  <si>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</si>
  <si>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</si>
  <si>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</si>
  <si>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</si>
  <si>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</si>
  <si>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</si>
  <si>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</si>
  <si>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</si>
  <si>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</si>
  <si>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</si>
  <si>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</si>
  <si>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</si>
  <si>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</si>
  <si>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</si>
  <si>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</si>
  <si>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</si>
  <si>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</si>
  <si>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</si>
  <si>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</si>
  <si>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</si>
  <si>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</si>
  <si>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</si>
  <si>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</si>
  <si>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</si>
  <si>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</si>
  <si>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</si>
  <si>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</si>
  <si>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</si>
  <si>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</si>
  <si>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</si>
  <si>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</si>
  <si>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</si>
  <si>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</si>
  <si>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</si>
  <si>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</si>
  <si>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</si>
  <si>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</si>
  <si>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</si>
  <si>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</si>
  <si>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</si>
  <si>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</si>
  <si>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</si>
  <si>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</si>
  <si>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</si>
  <si>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</si>
  <si>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</si>
  <si>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</si>
  <si>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</si>
  <si>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</si>
  <si>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</si>
  <si>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</si>
  <si>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 по улице Пр.Труда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</si>
  <si>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</si>
  <si>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</si>
  <si>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</si>
  <si>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</si>
  <si>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</si>
  <si>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</si>
  <si>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</si>
  <si>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</si>
  <si>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</si>
  <si>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</si>
  <si>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</si>
  <si>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</si>
  <si>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</si>
  <si>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</si>
  <si>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</si>
  <si>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</si>
  <si>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</si>
  <si>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</si>
  <si>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</si>
  <si>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</si>
  <si>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</si>
  <si>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</si>
  <si>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66 от 28.01.2009г.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</si>
  <si>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</si>
  <si>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</si>
  <si>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</si>
  <si>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25.08.2013г.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</si>
  <si>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</si>
  <si>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</si>
  <si>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</si>
  <si>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</si>
  <si>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кв.8 замена участка стояка отопления</t>
  </si>
  <si>
    <t>Январь</t>
  </si>
  <si>
    <t>Очистка кровли от снега, сосулек</t>
  </si>
  <si>
    <t>Удаление с кровли снега и наледи</t>
  </si>
  <si>
    <t>Февраль</t>
  </si>
  <si>
    <t>Установка досок объявлений</t>
  </si>
  <si>
    <t>Апрель</t>
  </si>
  <si>
    <t>кв.4 замена стояка ХВ</t>
  </si>
  <si>
    <t>кв.4 ремонт стояка канализации</t>
  </si>
  <si>
    <t>Май</t>
  </si>
  <si>
    <t>Остекление окон в подъезде</t>
  </si>
  <si>
    <t>Октябрь</t>
  </si>
  <si>
    <t>кв.10 замена участка стояка канализации</t>
  </si>
  <si>
    <t>Ремонт освещения площадок</t>
  </si>
  <si>
    <t>Ноябрь</t>
  </si>
  <si>
    <t>Очистка кровли от снега и наледи</t>
  </si>
  <si>
    <t>Смена запорного устройства выхода на чердак</t>
  </si>
  <si>
    <t>Декабрь</t>
  </si>
  <si>
    <t>с 1 января 2015г -</t>
  </si>
  <si>
    <t>с 1 августа 2015г -</t>
  </si>
  <si>
    <t>Опиловка дерева</t>
  </si>
  <si>
    <t>Август</t>
  </si>
  <si>
    <t>Опиловка деревьев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</si>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</sst>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topLeftCell="A100" workbookViewId="0">
      <selection activeCell="D111" sqref="D11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66</v>
      </c>
      <c r="B3" s="30"/>
      <c r="C3" s="30"/>
      <c r="D3" s="30"/>
      <c r="E3" s="30"/>
      <c r="F3" s="30"/>
      <c r="G3" s="30"/>
    </row>
    <row r="4" spans="1:8">
      <c r="A4" s="30" t="s">
        <v>97</v>
      </c>
      <c r="B4" s="30"/>
      <c r="C4" s="30"/>
      <c r="D4" s="30"/>
      <c r="E4" s="30"/>
      <c r="F4" s="30"/>
      <c r="G4" s="30"/>
      <c r="H4" s="11">
        <v>12</v>
      </c>
    </row>
    <row r="5" spans="1:8" ht="11.25" customHeight="1"/>
    <row r="6" spans="1:8">
      <c r="A6" s="1" t="s">
        <v>6</v>
      </c>
      <c r="C6" s="3">
        <f>D7+D8</f>
        <v>1318.5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1200.0999999999999</v>
      </c>
      <c r="E7" s="1" t="s">
        <v>2</v>
      </c>
    </row>
    <row r="8" spans="1:8">
      <c r="B8" s="1" t="s">
        <v>69</v>
      </c>
      <c r="C8" s="3"/>
      <c r="D8" s="1">
        <v>118.4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3</v>
      </c>
    </row>
    <row r="11" spans="1:8">
      <c r="A11" s="1" t="s">
        <v>72</v>
      </c>
      <c r="C11" s="1">
        <v>22</v>
      </c>
    </row>
    <row r="12" spans="1:8">
      <c r="A12" s="1" t="s">
        <v>73</v>
      </c>
      <c r="E12" s="1">
        <v>52.8</v>
      </c>
      <c r="F12" s="1" t="s">
        <v>2</v>
      </c>
    </row>
    <row r="13" spans="1:8">
      <c r="A13" s="1" t="s">
        <v>74</v>
      </c>
      <c r="B13" s="1">
        <v>645</v>
      </c>
      <c r="C13" s="1" t="s">
        <v>2</v>
      </c>
    </row>
    <row r="14" spans="1:8">
      <c r="A14" s="1" t="s">
        <v>75</v>
      </c>
      <c r="D14" s="1">
        <v>1500</v>
      </c>
      <c r="E14" s="1" t="s">
        <v>2</v>
      </c>
    </row>
    <row r="16" spans="1:8">
      <c r="A16" s="1" t="s">
        <v>76</v>
      </c>
    </row>
    <row r="17" spans="1:6">
      <c r="A17" s="32" t="s">
        <v>77</v>
      </c>
      <c r="B17" s="32"/>
      <c r="C17" s="32"/>
      <c r="D17" s="32"/>
      <c r="E17" s="32" t="s">
        <v>78</v>
      </c>
      <c r="F17" s="32"/>
    </row>
    <row r="18" spans="1:6">
      <c r="A18" s="33" t="s">
        <v>79</v>
      </c>
      <c r="B18" s="33"/>
      <c r="C18" s="33"/>
      <c r="D18" s="33"/>
      <c r="E18" s="32" t="s">
        <v>93</v>
      </c>
      <c r="F18" s="32"/>
    </row>
    <row r="20" spans="1:6">
      <c r="A20" s="1" t="s">
        <v>80</v>
      </c>
    </row>
    <row r="21" spans="1:6" ht="31.5" customHeight="1">
      <c r="A21" s="31" t="s">
        <v>81</v>
      </c>
      <c r="B21" s="31"/>
      <c r="C21" s="31" t="s">
        <v>82</v>
      </c>
      <c r="D21" s="31"/>
      <c r="E21" s="31" t="s">
        <v>83</v>
      </c>
      <c r="F21" s="31"/>
    </row>
    <row r="22" spans="1:6">
      <c r="A22" s="13" t="s">
        <v>84</v>
      </c>
      <c r="B22" s="13"/>
      <c r="C22" s="32">
        <v>24</v>
      </c>
      <c r="D22" s="32"/>
      <c r="E22" s="32">
        <v>24</v>
      </c>
      <c r="F22" s="32"/>
    </row>
    <row r="23" spans="1:6">
      <c r="A23" s="13" t="s">
        <v>85</v>
      </c>
      <c r="B23" s="13"/>
      <c r="C23" s="32">
        <v>11</v>
      </c>
      <c r="D23" s="32"/>
      <c r="E23" s="32">
        <v>11</v>
      </c>
      <c r="F23" s="32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116</v>
      </c>
      <c r="D28" s="1">
        <v>12.08</v>
      </c>
      <c r="E28" s="1" t="s">
        <v>88</v>
      </c>
    </row>
    <row r="29" spans="1:6" ht="14.25" customHeight="1">
      <c r="B29" s="1" t="s">
        <v>94</v>
      </c>
      <c r="D29" s="1">
        <v>2.95</v>
      </c>
      <c r="E29" s="1" t="s">
        <v>88</v>
      </c>
    </row>
    <row r="30" spans="1:6" ht="14.25" customHeight="1">
      <c r="B30" s="1" t="s">
        <v>117</v>
      </c>
      <c r="D30" s="1">
        <v>13.12</v>
      </c>
      <c r="E30" s="1" t="s">
        <v>88</v>
      </c>
    </row>
    <row r="31" spans="1:6" ht="14.25" customHeight="1">
      <c r="B31" s="1" t="s">
        <v>94</v>
      </c>
      <c r="D31" s="1">
        <v>3.04</v>
      </c>
      <c r="E31" s="1" t="s">
        <v>88</v>
      </c>
    </row>
    <row r="32" spans="1:6" ht="21" customHeight="1">
      <c r="A32" s="1" t="s">
        <v>1</v>
      </c>
    </row>
    <row r="33" spans="1:10" ht="98.25" customHeight="1">
      <c r="A33" s="14" t="s">
        <v>3</v>
      </c>
      <c r="B33" s="19" t="s">
        <v>121</v>
      </c>
      <c r="C33" s="19" t="s">
        <v>122</v>
      </c>
      <c r="D33" s="14" t="s">
        <v>90</v>
      </c>
      <c r="E33" s="15" t="s">
        <v>4</v>
      </c>
      <c r="F33" s="20" t="s">
        <v>125</v>
      </c>
      <c r="G33" s="20" t="s">
        <v>126</v>
      </c>
      <c r="H33" s="2"/>
      <c r="I33" s="2"/>
      <c r="J33" s="2"/>
    </row>
    <row r="34" spans="1:10">
      <c r="A34" s="34" t="s">
        <v>34</v>
      </c>
      <c r="B34" s="5">
        <f>D34/C34</f>
        <v>20460.332247557006</v>
      </c>
      <c r="C34" s="6">
        <v>3.07</v>
      </c>
      <c r="D34" s="6">
        <v>62813.22</v>
      </c>
      <c r="E34" s="6"/>
      <c r="F34" s="42">
        <v>123643.91</v>
      </c>
      <c r="G34" s="43">
        <f>D34+D35+E34+E35-F34</f>
        <v>5174.5599999999977</v>
      </c>
    </row>
    <row r="35" spans="1:10">
      <c r="A35" s="35"/>
      <c r="B35" s="5">
        <f>D35/C35</f>
        <v>19703.059701492537</v>
      </c>
      <c r="C35" s="6">
        <v>3.35</v>
      </c>
      <c r="D35" s="6">
        <v>66005.25</v>
      </c>
      <c r="E35" s="6"/>
      <c r="F35" s="42"/>
      <c r="G35" s="44"/>
    </row>
    <row r="36" spans="1:10">
      <c r="A36" s="34" t="s">
        <v>35</v>
      </c>
      <c r="B36" s="5">
        <f t="shared" ref="B36:B41" si="0">D36/C36</f>
        <v>128.10256442759896</v>
      </c>
      <c r="C36" s="6">
        <v>1577.74</v>
      </c>
      <c r="D36" s="6">
        <v>202112.54</v>
      </c>
      <c r="E36" s="6">
        <v>25099.7</v>
      </c>
      <c r="F36" s="42">
        <v>378081.32</v>
      </c>
      <c r="G36" s="43">
        <f t="shared" ref="G36" si="1">D36+D37+E36+E37-F36</f>
        <v>29959.449999999953</v>
      </c>
    </row>
    <row r="37" spans="1:10">
      <c r="A37" s="35"/>
      <c r="B37" s="5">
        <f t="shared" si="0"/>
        <v>100.808391656179</v>
      </c>
      <c r="C37" s="6">
        <v>1756.03</v>
      </c>
      <c r="D37" s="6">
        <v>177022.56</v>
      </c>
      <c r="E37" s="6">
        <v>3805.97</v>
      </c>
      <c r="F37" s="42"/>
      <c r="G37" s="44"/>
    </row>
    <row r="38" spans="1:10" ht="16.5" customHeight="1">
      <c r="A38" s="34" t="s">
        <v>91</v>
      </c>
      <c r="B38" s="5">
        <f t="shared" si="0"/>
        <v>1141.0760806916423</v>
      </c>
      <c r="C38" s="6">
        <v>17.350000000000001</v>
      </c>
      <c r="D38" s="6">
        <v>19797.669999999998</v>
      </c>
      <c r="E38" s="6"/>
      <c r="F38" s="42">
        <v>39942.379999999997</v>
      </c>
      <c r="G38" s="43">
        <f t="shared" ref="G38" si="2">D38+D39+E38+E39-F38</f>
        <v>1401</v>
      </c>
    </row>
    <row r="39" spans="1:10">
      <c r="A39" s="35"/>
      <c r="B39" s="5">
        <f t="shared" si="0"/>
        <v>1118.0960041515309</v>
      </c>
      <c r="C39" s="6">
        <v>19.27</v>
      </c>
      <c r="D39" s="6">
        <v>21545.71</v>
      </c>
      <c r="E39" s="6"/>
      <c r="F39" s="42"/>
      <c r="G39" s="44"/>
    </row>
    <row r="40" spans="1:10" ht="16.5" customHeight="1">
      <c r="A40" s="34" t="s">
        <v>92</v>
      </c>
      <c r="B40" s="5">
        <f t="shared" si="0"/>
        <v>1121.5899550224888</v>
      </c>
      <c r="C40" s="6">
        <v>26.68</v>
      </c>
      <c r="D40" s="6">
        <v>29924.02</v>
      </c>
      <c r="E40" s="6"/>
      <c r="F40" s="42">
        <v>59018.42</v>
      </c>
      <c r="G40" s="43">
        <f t="shared" ref="G40" si="3">D40+D41+E40+E41-F40</f>
        <v>2040.5</v>
      </c>
    </row>
    <row r="41" spans="1:10">
      <c r="A41" s="35"/>
      <c r="B41" s="5">
        <f t="shared" si="0"/>
        <v>1098.620324629499</v>
      </c>
      <c r="C41" s="6">
        <v>28.34</v>
      </c>
      <c r="D41" s="6">
        <v>31134.9</v>
      </c>
      <c r="E41" s="6"/>
      <c r="F41" s="42"/>
      <c r="G41" s="44"/>
    </row>
    <row r="42" spans="1:10">
      <c r="A42" s="4" t="s">
        <v>63</v>
      </c>
      <c r="B42" s="5"/>
      <c r="C42" s="6"/>
      <c r="D42" s="6">
        <f>SUM(D34:D41)</f>
        <v>610355.87</v>
      </c>
      <c r="E42" s="6">
        <f>SUM(E34:E41)</f>
        <v>28905.670000000002</v>
      </c>
      <c r="F42" s="6">
        <f t="shared" ref="F42:G42" si="4">SUM(F34:F41)</f>
        <v>600686.03</v>
      </c>
      <c r="G42" s="6">
        <f t="shared" si="4"/>
        <v>38575.509999999951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8" t="s">
        <v>9</v>
      </c>
      <c r="C47" s="29"/>
      <c r="D47" s="28" t="s">
        <v>10</v>
      </c>
      <c r="E47" s="29"/>
      <c r="F47" s="28" t="s">
        <v>11</v>
      </c>
      <c r="G47" s="29"/>
    </row>
    <row r="48" spans="1:10" ht="38.25" customHeight="1">
      <c r="A48" s="9">
        <v>1</v>
      </c>
      <c r="B48" s="23" t="s">
        <v>95</v>
      </c>
      <c r="C48" s="23"/>
      <c r="D48" s="24" t="s">
        <v>12</v>
      </c>
      <c r="E48" s="24"/>
      <c r="F48" s="25">
        <f>0.58*H4*D7</f>
        <v>8352.6959999999981</v>
      </c>
      <c r="G48" s="25"/>
    </row>
    <row r="49" spans="1:7" ht="31.5" customHeight="1">
      <c r="A49" s="9">
        <v>2</v>
      </c>
      <c r="B49" s="23" t="s">
        <v>13</v>
      </c>
      <c r="C49" s="23"/>
      <c r="D49" s="24" t="s">
        <v>12</v>
      </c>
      <c r="E49" s="24"/>
      <c r="F49" s="25">
        <f>1.82*H4*D7</f>
        <v>26210.183999999997</v>
      </c>
      <c r="G49" s="25"/>
    </row>
    <row r="50" spans="1:7">
      <c r="A50" s="12">
        <v>3</v>
      </c>
      <c r="B50" s="23" t="s">
        <v>14</v>
      </c>
      <c r="C50" s="23"/>
      <c r="D50" s="24" t="s">
        <v>15</v>
      </c>
      <c r="E50" s="24"/>
      <c r="F50" s="25">
        <f>0.17*H4*D7</f>
        <v>2448.2039999999997</v>
      </c>
      <c r="G50" s="25"/>
    </row>
    <row r="51" spans="1:7" ht="63.75" customHeight="1">
      <c r="A51" s="12">
        <v>4</v>
      </c>
      <c r="B51" s="23" t="s">
        <v>16</v>
      </c>
      <c r="C51" s="23"/>
      <c r="D51" s="28" t="s">
        <v>96</v>
      </c>
      <c r="E51" s="29"/>
      <c r="F51" s="25">
        <f>0.84*H4*C6</f>
        <v>13290.48</v>
      </c>
      <c r="G51" s="25"/>
    </row>
    <row r="52" spans="1:7" ht="60.75" customHeight="1">
      <c r="A52" s="12">
        <v>5</v>
      </c>
      <c r="B52" s="23" t="s">
        <v>17</v>
      </c>
      <c r="C52" s="23"/>
      <c r="D52" s="24" t="s">
        <v>18</v>
      </c>
      <c r="E52" s="24"/>
      <c r="F52" s="25">
        <f>1.37*H4*C6</f>
        <v>21676.140000000003</v>
      </c>
      <c r="G52" s="25"/>
    </row>
    <row r="53" spans="1:7" ht="31.5" customHeight="1">
      <c r="A53" s="9"/>
      <c r="B53" s="23" t="s">
        <v>19</v>
      </c>
      <c r="C53" s="23"/>
      <c r="D53" s="24"/>
      <c r="E53" s="24"/>
      <c r="F53" s="25">
        <f>SUM(F48:G52)</f>
        <v>71977.703999999998</v>
      </c>
      <c r="G53" s="25"/>
    </row>
    <row r="55" spans="1:7">
      <c r="A55" s="1" t="s">
        <v>20</v>
      </c>
    </row>
    <row r="57" spans="1:7" ht="44.25" customHeight="1">
      <c r="A57" s="9" t="s">
        <v>8</v>
      </c>
      <c r="B57" s="24" t="s">
        <v>21</v>
      </c>
      <c r="C57" s="24"/>
      <c r="D57" s="28" t="s">
        <v>22</v>
      </c>
      <c r="E57" s="29"/>
      <c r="F57" s="28" t="s">
        <v>23</v>
      </c>
      <c r="G57" s="29"/>
    </row>
    <row r="58" spans="1:7" ht="36" customHeight="1">
      <c r="A58" s="9">
        <v>1</v>
      </c>
      <c r="B58" s="27" t="s">
        <v>98</v>
      </c>
      <c r="C58" s="27"/>
      <c r="D58" s="26" t="s">
        <v>99</v>
      </c>
      <c r="E58" s="26"/>
      <c r="F58" s="21">
        <v>1850.38</v>
      </c>
      <c r="G58" s="22"/>
    </row>
    <row r="59" spans="1:7" ht="30.75" customHeight="1">
      <c r="A59" s="9">
        <v>2</v>
      </c>
      <c r="B59" s="27" t="s">
        <v>100</v>
      </c>
      <c r="C59" s="27"/>
      <c r="D59" s="26" t="s">
        <v>99</v>
      </c>
      <c r="E59" s="26"/>
      <c r="F59" s="21">
        <v>2208.98</v>
      </c>
      <c r="G59" s="22"/>
    </row>
    <row r="60" spans="1:7" ht="39" customHeight="1">
      <c r="A60" s="16">
        <v>3</v>
      </c>
      <c r="B60" s="27" t="s">
        <v>101</v>
      </c>
      <c r="C60" s="27"/>
      <c r="D60" s="26" t="s">
        <v>102</v>
      </c>
      <c r="E60" s="26"/>
      <c r="F60" s="21">
        <v>992</v>
      </c>
      <c r="G60" s="22"/>
    </row>
    <row r="61" spans="1:7" ht="36" customHeight="1">
      <c r="A61" s="16">
        <v>4</v>
      </c>
      <c r="B61" s="27" t="s">
        <v>103</v>
      </c>
      <c r="C61" s="27"/>
      <c r="D61" s="26" t="s">
        <v>104</v>
      </c>
      <c r="E61" s="26"/>
      <c r="F61" s="21">
        <v>973</v>
      </c>
      <c r="G61" s="22"/>
    </row>
    <row r="62" spans="1:7">
      <c r="A62" s="16">
        <v>5</v>
      </c>
      <c r="B62" s="27" t="s">
        <v>105</v>
      </c>
      <c r="C62" s="27"/>
      <c r="D62" s="26" t="s">
        <v>104</v>
      </c>
      <c r="E62" s="26"/>
      <c r="F62" s="21">
        <v>1737.8</v>
      </c>
      <c r="G62" s="22"/>
    </row>
    <row r="63" spans="1:7" ht="34.5" customHeight="1">
      <c r="A63" s="16">
        <v>6</v>
      </c>
      <c r="B63" s="27" t="s">
        <v>106</v>
      </c>
      <c r="C63" s="27"/>
      <c r="D63" s="26" t="s">
        <v>107</v>
      </c>
      <c r="E63" s="26"/>
      <c r="F63" s="21">
        <v>503.07</v>
      </c>
      <c r="G63" s="22"/>
    </row>
    <row r="64" spans="1:7">
      <c r="A64" s="18">
        <v>7</v>
      </c>
      <c r="B64" s="27" t="s">
        <v>118</v>
      </c>
      <c r="C64" s="27"/>
      <c r="D64" s="26" t="s">
        <v>119</v>
      </c>
      <c r="E64" s="26"/>
      <c r="F64" s="21">
        <v>2411.2199999999998</v>
      </c>
      <c r="G64" s="22"/>
    </row>
    <row r="65" spans="1:7">
      <c r="A65" s="18">
        <v>8</v>
      </c>
      <c r="B65" s="27" t="s">
        <v>120</v>
      </c>
      <c r="C65" s="27"/>
      <c r="D65" s="26" t="s">
        <v>119</v>
      </c>
      <c r="E65" s="26"/>
      <c r="F65" s="21">
        <v>8530.89</v>
      </c>
      <c r="G65" s="22"/>
    </row>
    <row r="66" spans="1:7" ht="34.5" customHeight="1">
      <c r="A66" s="18">
        <v>9</v>
      </c>
      <c r="B66" s="27" t="s">
        <v>108</v>
      </c>
      <c r="C66" s="27"/>
      <c r="D66" s="26" t="s">
        <v>109</v>
      </c>
      <c r="E66" s="26"/>
      <c r="F66" s="21">
        <v>1607</v>
      </c>
      <c r="G66" s="22"/>
    </row>
    <row r="67" spans="1:7" ht="36.75" customHeight="1">
      <c r="A67" s="18">
        <v>10</v>
      </c>
      <c r="B67" s="27" t="s">
        <v>110</v>
      </c>
      <c r="C67" s="27"/>
      <c r="D67" s="26" t="s">
        <v>109</v>
      </c>
      <c r="E67" s="26"/>
      <c r="F67" s="21">
        <v>1225.74</v>
      </c>
      <c r="G67" s="22"/>
    </row>
    <row r="68" spans="1:7" ht="31.5" customHeight="1">
      <c r="A68" s="18">
        <v>11</v>
      </c>
      <c r="B68" s="27" t="s">
        <v>111</v>
      </c>
      <c r="C68" s="27"/>
      <c r="D68" s="26" t="s">
        <v>112</v>
      </c>
      <c r="E68" s="26"/>
      <c r="F68" s="21">
        <v>280.14999999999998</v>
      </c>
      <c r="G68" s="22"/>
    </row>
    <row r="69" spans="1:7" ht="36.75" customHeight="1">
      <c r="A69" s="18">
        <v>12</v>
      </c>
      <c r="B69" s="27" t="s">
        <v>113</v>
      </c>
      <c r="C69" s="27"/>
      <c r="D69" s="26" t="s">
        <v>112</v>
      </c>
      <c r="E69" s="26"/>
      <c r="F69" s="21">
        <v>1162.8399999999999</v>
      </c>
      <c r="G69" s="22"/>
    </row>
    <row r="70" spans="1:7" ht="51.75" customHeight="1">
      <c r="A70" s="18">
        <v>13</v>
      </c>
      <c r="B70" s="27" t="s">
        <v>114</v>
      </c>
      <c r="C70" s="27"/>
      <c r="D70" s="26" t="s">
        <v>115</v>
      </c>
      <c r="E70" s="26"/>
      <c r="F70" s="21">
        <v>546</v>
      </c>
      <c r="G70" s="22"/>
    </row>
    <row r="71" spans="1:7" ht="46.5" customHeight="1">
      <c r="A71" s="9"/>
      <c r="B71" s="40" t="s">
        <v>65</v>
      </c>
      <c r="C71" s="41"/>
      <c r="D71" s="28"/>
      <c r="E71" s="29"/>
      <c r="F71" s="38">
        <f>SUM(F58:G70)</f>
        <v>24029.070000000003</v>
      </c>
      <c r="G71" s="29"/>
    </row>
    <row r="73" spans="1:7">
      <c r="A73" s="1" t="s">
        <v>24</v>
      </c>
      <c r="D73" s="7">
        <f>3.94*H4*C6</f>
        <v>62338.68</v>
      </c>
      <c r="E73" s="1" t="s">
        <v>25</v>
      </c>
    </row>
    <row r="74" spans="1:7">
      <c r="A74" s="1" t="s">
        <v>26</v>
      </c>
      <c r="D74" s="7">
        <f>101480.54*5.3%+(H4-7)*D7*1.25</f>
        <v>12879.09362</v>
      </c>
      <c r="E74" s="1" t="s">
        <v>25</v>
      </c>
    </row>
    <row r="76" spans="1:7">
      <c r="A76" s="1" t="s">
        <v>38</v>
      </c>
    </row>
    <row r="77" spans="1:7">
      <c r="A77" s="1" t="s">
        <v>123</v>
      </c>
    </row>
    <row r="78" spans="1:7">
      <c r="B78" s="1" t="s">
        <v>37</v>
      </c>
      <c r="F78" s="7">
        <v>180207.04</v>
      </c>
      <c r="G78" s="1" t="s">
        <v>25</v>
      </c>
    </row>
    <row r="80" spans="1:7">
      <c r="A80" s="1" t="s">
        <v>124</v>
      </c>
    </row>
    <row r="81" spans="1:7">
      <c r="B81" s="1" t="s">
        <v>36</v>
      </c>
      <c r="F81" s="7">
        <f>F53+F71+D73</f>
        <v>158345.454</v>
      </c>
      <c r="G81" s="1" t="s">
        <v>25</v>
      </c>
    </row>
    <row r="82" spans="1:7">
      <c r="F82" s="7"/>
    </row>
    <row r="83" spans="1:7">
      <c r="A83" s="1" t="s">
        <v>127</v>
      </c>
      <c r="F83" s="7"/>
    </row>
    <row r="84" spans="1:7">
      <c r="B84" s="1" t="s">
        <v>128</v>
      </c>
      <c r="F84" s="7">
        <v>17700.36</v>
      </c>
      <c r="G84" s="1" t="s">
        <v>25</v>
      </c>
    </row>
    <row r="85" spans="1:7" ht="30" customHeight="1">
      <c r="A85" s="1" t="s">
        <v>27</v>
      </c>
    </row>
    <row r="86" spans="1:7" ht="32.25" customHeight="1"/>
    <row r="87" spans="1:7" ht="28.5" customHeight="1">
      <c r="A87" s="8" t="s">
        <v>28</v>
      </c>
      <c r="B87" s="39" t="s">
        <v>29</v>
      </c>
      <c r="C87" s="39"/>
      <c r="D87" s="8" t="s">
        <v>30</v>
      </c>
      <c r="E87" s="39" t="s">
        <v>31</v>
      </c>
      <c r="F87" s="39"/>
      <c r="G87" s="8" t="s">
        <v>32</v>
      </c>
    </row>
    <row r="88" spans="1:7" ht="33.75" customHeight="1">
      <c r="A88" s="36" t="s">
        <v>33</v>
      </c>
      <c r="B88" s="37" t="s">
        <v>51</v>
      </c>
      <c r="C88" s="37"/>
      <c r="D88" s="10">
        <v>2</v>
      </c>
      <c r="E88" s="37" t="s">
        <v>53</v>
      </c>
      <c r="F88" s="37"/>
      <c r="G88" s="17">
        <v>2</v>
      </c>
    </row>
    <row r="89" spans="1:7" ht="43.5" customHeight="1">
      <c r="A89" s="36"/>
      <c r="B89" s="37" t="s">
        <v>39</v>
      </c>
      <c r="C89" s="37"/>
      <c r="D89" s="10"/>
      <c r="E89" s="37" t="s">
        <v>53</v>
      </c>
      <c r="F89" s="37"/>
      <c r="G89" s="17"/>
    </row>
    <row r="90" spans="1:7" ht="69" customHeight="1">
      <c r="A90" s="36"/>
      <c r="B90" s="37" t="s">
        <v>40</v>
      </c>
      <c r="C90" s="37"/>
      <c r="D90" s="10"/>
      <c r="E90" s="37" t="s">
        <v>53</v>
      </c>
      <c r="F90" s="37"/>
      <c r="G90" s="17"/>
    </row>
    <row r="91" spans="1:7" ht="37.5" customHeight="1">
      <c r="A91" s="10" t="s">
        <v>41</v>
      </c>
      <c r="B91" s="37" t="s">
        <v>42</v>
      </c>
      <c r="C91" s="37"/>
      <c r="D91" s="10"/>
      <c r="E91" s="37" t="s">
        <v>54</v>
      </c>
      <c r="F91" s="37"/>
      <c r="G91" s="17"/>
    </row>
    <row r="92" spans="1:7" ht="60" customHeight="1">
      <c r="A92" s="36" t="s">
        <v>43</v>
      </c>
      <c r="B92" s="37" t="s">
        <v>52</v>
      </c>
      <c r="C92" s="37"/>
      <c r="D92" s="10">
        <v>1</v>
      </c>
      <c r="E92" s="37" t="s">
        <v>55</v>
      </c>
      <c r="F92" s="37"/>
      <c r="G92" s="17">
        <v>1</v>
      </c>
    </row>
    <row r="93" spans="1:7" ht="33" customHeight="1">
      <c r="A93" s="36"/>
      <c r="B93" s="37" t="s">
        <v>44</v>
      </c>
      <c r="C93" s="37"/>
      <c r="D93" s="10"/>
      <c r="E93" s="37" t="s">
        <v>56</v>
      </c>
      <c r="F93" s="37"/>
      <c r="G93" s="17"/>
    </row>
    <row r="94" spans="1:7" ht="42.75" customHeight="1">
      <c r="A94" s="36"/>
      <c r="B94" s="37" t="s">
        <v>48</v>
      </c>
      <c r="C94" s="37"/>
      <c r="D94" s="10">
        <v>1</v>
      </c>
      <c r="E94" s="37" t="s">
        <v>57</v>
      </c>
      <c r="F94" s="37"/>
      <c r="G94" s="17">
        <v>1</v>
      </c>
    </row>
    <row r="95" spans="1:7" ht="36" customHeight="1">
      <c r="A95" s="36"/>
      <c r="B95" s="37" t="s">
        <v>49</v>
      </c>
      <c r="C95" s="37"/>
      <c r="D95" s="10"/>
      <c r="E95" s="37" t="s">
        <v>58</v>
      </c>
      <c r="F95" s="37"/>
      <c r="G95" s="17"/>
    </row>
    <row r="96" spans="1:7">
      <c r="A96" s="36"/>
      <c r="B96" s="37" t="s">
        <v>50</v>
      </c>
      <c r="C96" s="37"/>
      <c r="D96" s="10"/>
      <c r="E96" s="37" t="s">
        <v>59</v>
      </c>
      <c r="F96" s="37"/>
      <c r="G96" s="17"/>
    </row>
    <row r="97" spans="1:7">
      <c r="A97" s="36"/>
      <c r="B97" s="37" t="s">
        <v>45</v>
      </c>
      <c r="C97" s="37"/>
      <c r="D97" s="10"/>
      <c r="E97" s="37" t="s">
        <v>60</v>
      </c>
      <c r="F97" s="37"/>
      <c r="G97" s="17"/>
    </row>
    <row r="98" spans="1:7">
      <c r="A98" s="36"/>
      <c r="B98" s="37" t="s">
        <v>46</v>
      </c>
      <c r="C98" s="37"/>
      <c r="D98" s="10"/>
      <c r="E98" s="37" t="s">
        <v>55</v>
      </c>
      <c r="F98" s="37"/>
      <c r="G98" s="17"/>
    </row>
    <row r="99" spans="1:7">
      <c r="A99" s="36"/>
      <c r="B99" s="37" t="s">
        <v>47</v>
      </c>
      <c r="C99" s="37"/>
      <c r="D99" s="10">
        <v>1</v>
      </c>
      <c r="E99" s="37"/>
      <c r="F99" s="37"/>
      <c r="G99" s="17">
        <v>1</v>
      </c>
    </row>
    <row r="102" spans="1:7">
      <c r="A102" s="1" t="s">
        <v>129</v>
      </c>
      <c r="F102" s="1" t="s">
        <v>61</v>
      </c>
    </row>
    <row r="104" spans="1:7">
      <c r="A104" s="1" t="s">
        <v>64</v>
      </c>
      <c r="F104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1">
    <mergeCell ref="B70:C70"/>
    <mergeCell ref="B64:C64"/>
    <mergeCell ref="D64:E64"/>
    <mergeCell ref="F64:G64"/>
    <mergeCell ref="B65:C65"/>
    <mergeCell ref="D65:E65"/>
    <mergeCell ref="F65:G65"/>
    <mergeCell ref="E97:F97"/>
    <mergeCell ref="F34:F35"/>
    <mergeCell ref="G34:G35"/>
    <mergeCell ref="D62:E62"/>
    <mergeCell ref="D63:E63"/>
    <mergeCell ref="D66:E66"/>
    <mergeCell ref="D67:E67"/>
    <mergeCell ref="D68:E68"/>
    <mergeCell ref="B59:C59"/>
    <mergeCell ref="B60:C60"/>
    <mergeCell ref="D58:E58"/>
    <mergeCell ref="D59:E59"/>
    <mergeCell ref="D60:E60"/>
    <mergeCell ref="F58:G58"/>
    <mergeCell ref="F59:G59"/>
    <mergeCell ref="F60:G60"/>
    <mergeCell ref="B61:C61"/>
    <mergeCell ref="A36:A37"/>
    <mergeCell ref="F36:F37"/>
    <mergeCell ref="G36:G37"/>
    <mergeCell ref="A38:A39"/>
    <mergeCell ref="F38:F39"/>
    <mergeCell ref="G38:G39"/>
    <mergeCell ref="B91:C91"/>
    <mergeCell ref="E91:F91"/>
    <mergeCell ref="F71:G71"/>
    <mergeCell ref="B87:C87"/>
    <mergeCell ref="E87:F87"/>
    <mergeCell ref="A88:A90"/>
    <mergeCell ref="B88:C88"/>
    <mergeCell ref="E88:F88"/>
    <mergeCell ref="B89:C89"/>
    <mergeCell ref="E89:F89"/>
    <mergeCell ref="B90:C90"/>
    <mergeCell ref="E90:F90"/>
    <mergeCell ref="B71:C71"/>
    <mergeCell ref="D71:E71"/>
    <mergeCell ref="B69:C69"/>
    <mergeCell ref="B62:C62"/>
    <mergeCell ref="B63:C63"/>
    <mergeCell ref="D61:E61"/>
    <mergeCell ref="A92:A99"/>
    <mergeCell ref="B92:C92"/>
    <mergeCell ref="E92:F92"/>
    <mergeCell ref="B93:C93"/>
    <mergeCell ref="E93:F93"/>
    <mergeCell ref="B94:C94"/>
    <mergeCell ref="E94:F94"/>
    <mergeCell ref="B98:C98"/>
    <mergeCell ref="E98:F98"/>
    <mergeCell ref="B99:C99"/>
    <mergeCell ref="E99:F99"/>
    <mergeCell ref="B95:C95"/>
    <mergeCell ref="E95:F95"/>
    <mergeCell ref="B96:C96"/>
    <mergeCell ref="E96:F96"/>
    <mergeCell ref="B97:C97"/>
    <mergeCell ref="A1:G1"/>
    <mergeCell ref="A2:G2"/>
    <mergeCell ref="A3:G3"/>
    <mergeCell ref="A4:G4"/>
    <mergeCell ref="B47:C47"/>
    <mergeCell ref="D47:E47"/>
    <mergeCell ref="F47:G47"/>
    <mergeCell ref="B66:C66"/>
    <mergeCell ref="B67:C67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A40:A41"/>
    <mergeCell ref="F40:F41"/>
    <mergeCell ref="G40:G41"/>
    <mergeCell ref="A34:A35"/>
    <mergeCell ref="B48:C48"/>
    <mergeCell ref="D48:E48"/>
    <mergeCell ref="F48:G48"/>
    <mergeCell ref="B49:C49"/>
    <mergeCell ref="D49:E49"/>
    <mergeCell ref="F49:G49"/>
    <mergeCell ref="B51:C51"/>
    <mergeCell ref="D51:E51"/>
    <mergeCell ref="F51:G51"/>
    <mergeCell ref="F61:G61"/>
    <mergeCell ref="F62:G62"/>
    <mergeCell ref="F63:G63"/>
    <mergeCell ref="F66:G66"/>
    <mergeCell ref="F67:G67"/>
    <mergeCell ref="F68:G68"/>
    <mergeCell ref="F69:G69"/>
    <mergeCell ref="F70:G70"/>
    <mergeCell ref="B50:C50"/>
    <mergeCell ref="D50:E50"/>
    <mergeCell ref="F50:G50"/>
    <mergeCell ref="B52:C52"/>
    <mergeCell ref="D52:E52"/>
    <mergeCell ref="F52:G52"/>
    <mergeCell ref="B53:C53"/>
    <mergeCell ref="D53:E53"/>
    <mergeCell ref="F53:G53"/>
    <mergeCell ref="D69:E69"/>
    <mergeCell ref="D70:E70"/>
    <mergeCell ref="B68:C68"/>
    <mergeCell ref="B57:C57"/>
    <mergeCell ref="D57:E57"/>
    <mergeCell ref="F57:G57"/>
    <mergeCell ref="B58:C58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2016-03-15T07:05:35Z</dcterms:modified>
</cp:coreProperties>
</file>