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105" windowWidth="1515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F50"/>
  <c r="D98"/>
  <c r="F95"/>
  <c r="F49"/>
  <c r="F48"/>
  <c r="E42"/>
  <c r="D42"/>
  <c r="B41"/>
  <c r="B40"/>
  <c r="B39"/>
  <c r="B38"/>
  <c r="B37"/>
  <c r="B36"/>
  <c r="B35"/>
  <c r="B34"/>
  <c r="C6"/>
  <c r="D97" s="1"/>
  <c r="F52" l="1"/>
  <c r="F51"/>
  <c r="G42"/>
  <c r="F53"/>
  <c r="F105" s="1"/>
</calcChain>
</file>

<file path=xl/sharedStrings.xml><?xml version="1.0" encoding="utf-8"?>
<sst xmlns="http://schemas.openxmlformats.org/spreadsheetml/2006/main" count="201" uniqueCount="152">
  <si>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</si>
  <si>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</si>
  <si>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</si>
  <si>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</si>
  <si>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</si>
  <si>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</si>
  <si>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</si>
  <si>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</si>
  <si>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</si>
  <si>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</si>
  <si>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</si>
  <si>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</si>
  <si>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</si>
  <si>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</si>
  <si>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</si>
  <si>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</si>
  <si>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</si>
  <si>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</si>
  <si>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</si>
  <si>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</si>
  <si>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</si>
  <si>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</si>
  <si>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</si>
  <si>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</si>
  <si>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</si>
  <si>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</si>
  <si>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</si>
  <si>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</si>
  <si>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</si>
  <si>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</si>
  <si>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</si>
  <si>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</si>
  <si>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</si>
  <si>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</si>
  <si>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</si>
  <si>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</si>
  <si>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</si>
  <si>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</si>
  <si>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</si>
  <si>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</si>
  <si>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</si>
  <si>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</si>
  <si>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</si>
  <si>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</si>
  <si>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</si>
  <si>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</si>
  <si>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</si>
  <si>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</si>
  <si>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</si>
  <si>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</si>
  <si>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</si>
  <si>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</si>
  <si>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</si>
  <si>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</si>
  <si>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</si>
  <si>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</si>
  <si>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</si>
  <si>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</si>
  <si>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</si>
  <si>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</si>
  <si>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</si>
  <si>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</si>
  <si>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</si>
  <si>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</si>
  <si>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</si>
  <si>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</si>
  <si>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по улице Свободы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</si>
  <si>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</si>
  <si>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</si>
  <si>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</si>
  <si>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</si>
  <si>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</si>
  <si>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</si>
  <si>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</si>
  <si>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</si>
  <si>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</si>
  <si>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</si>
  <si>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</si>
  <si>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</si>
  <si>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</si>
  <si>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</si>
  <si>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</si>
  <si>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</si>
  <si>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</si>
  <si>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</si>
  <si>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</si>
  <si>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</si>
  <si>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</si>
  <si>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</si>
  <si>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349 от 24.12.08г.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</si>
  <si>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</si>
  <si>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</si>
  <si>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</si>
  <si>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</si>
  <si>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</si>
  <si>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</si>
  <si>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</si>
  <si>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</si>
  <si>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части лежака ХВ в подъезде</t>
  </si>
  <si>
    <t>Январь</t>
  </si>
  <si>
    <t>Ремонт лежака ХВ под. №1</t>
  </si>
  <si>
    <t>Очистка крыши от снега, сосулек</t>
  </si>
  <si>
    <t>Очистка кровли от снега, льда</t>
  </si>
  <si>
    <t>Замена 2-х спускников системы отопления на чердаке</t>
  </si>
  <si>
    <t>Февраль</t>
  </si>
  <si>
    <t>Удаление снега и наледи с кровли</t>
  </si>
  <si>
    <t xml:space="preserve">Ремонт кровли под. №1, ограждение опасных участков </t>
  </si>
  <si>
    <t xml:space="preserve">Ремонт кровли   </t>
  </si>
  <si>
    <t>Март</t>
  </si>
  <si>
    <t>Ремонт щита этажного</t>
  </si>
  <si>
    <t>Апрель</t>
  </si>
  <si>
    <t>Ремонт кровли</t>
  </si>
  <si>
    <t>Ремонт металлической кровли</t>
  </si>
  <si>
    <t>Май</t>
  </si>
  <si>
    <t>Замена лежака холодного водоснабжения</t>
  </si>
  <si>
    <t>кв.13 прочистка стояка канализации</t>
  </si>
  <si>
    <t>Ремонт освещения на площадке</t>
  </si>
  <si>
    <t>Вскрытие и настил дощатых полов для проведения сан.технических работ</t>
  </si>
  <si>
    <t>Ремонт стяжки в подъезде</t>
  </si>
  <si>
    <t>Июль</t>
  </si>
  <si>
    <t>Ремонт стояка ХВ кв.6</t>
  </si>
  <si>
    <t>Ремонт стояка ХВ кв.9</t>
  </si>
  <si>
    <t>кв.3 замена подводок отопления</t>
  </si>
  <si>
    <t>Август</t>
  </si>
  <si>
    <t>Ремонт жалюзийных решеток</t>
  </si>
  <si>
    <t>Сентябрь</t>
  </si>
  <si>
    <t>Ремонт входной площадки</t>
  </si>
  <si>
    <t>Октябрь</t>
  </si>
  <si>
    <t>Замена лежака отопления</t>
  </si>
  <si>
    <t>Разборка и сборка дощатых полов для выполнения сан.техн.работ</t>
  </si>
  <si>
    <t>Замена лежака ХВ</t>
  </si>
  <si>
    <t>Замена части лежака отопления, 2-х стояков отопления</t>
  </si>
  <si>
    <t>Замена стояка канализации с 1 эт. по 2 эт.</t>
  </si>
  <si>
    <t>Ремонт площадки в подъезде</t>
  </si>
  <si>
    <t>Ноябрь</t>
  </si>
  <si>
    <t>Откопка котлована в подъезде для замены лежаков отопления</t>
  </si>
  <si>
    <t>Откопка котлована в подъезде, ремонт лежака отопления</t>
  </si>
  <si>
    <t>Очистка кровли от снега и наледи</t>
  </si>
  <si>
    <t>Ремонт освещения площадок</t>
  </si>
  <si>
    <t>Декабрь</t>
  </si>
  <si>
    <t>Уборка мусора с кровли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</si>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</sst>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16" workbookViewId="0">
      <selection activeCell="A126" sqref="A12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6" t="s">
        <v>0</v>
      </c>
      <c r="B1" s="46"/>
      <c r="C1" s="46"/>
      <c r="D1" s="46"/>
      <c r="E1" s="46"/>
      <c r="F1" s="46"/>
      <c r="G1" s="46"/>
    </row>
    <row r="2" spans="1:8">
      <c r="A2" s="46" t="s">
        <v>5</v>
      </c>
      <c r="B2" s="46"/>
      <c r="C2" s="46"/>
      <c r="D2" s="46"/>
      <c r="E2" s="46"/>
      <c r="F2" s="46"/>
      <c r="G2" s="46"/>
    </row>
    <row r="3" spans="1:8">
      <c r="A3" s="46" t="s">
        <v>66</v>
      </c>
      <c r="B3" s="46"/>
      <c r="C3" s="46"/>
      <c r="D3" s="46"/>
      <c r="E3" s="46"/>
      <c r="F3" s="46"/>
      <c r="G3" s="46"/>
    </row>
    <row r="4" spans="1:8">
      <c r="A4" s="46" t="s">
        <v>97</v>
      </c>
      <c r="B4" s="46"/>
      <c r="C4" s="46"/>
      <c r="D4" s="46"/>
      <c r="E4" s="46"/>
      <c r="F4" s="46"/>
      <c r="G4" s="46"/>
      <c r="H4" s="11">
        <v>12</v>
      </c>
    </row>
    <row r="5" spans="1:8" ht="11.25" customHeight="1"/>
    <row r="6" spans="1:8">
      <c r="A6" s="1" t="s">
        <v>6</v>
      </c>
      <c r="C6" s="3">
        <f>D7+D8</f>
        <v>1354.1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1117.0999999999999</v>
      </c>
      <c r="E7" s="1" t="s">
        <v>2</v>
      </c>
    </row>
    <row r="8" spans="1:8">
      <c r="B8" s="1" t="s">
        <v>69</v>
      </c>
      <c r="C8" s="3"/>
      <c r="D8" s="1">
        <v>237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22</v>
      </c>
    </row>
    <row r="12" spans="1:8">
      <c r="A12" s="1" t="s">
        <v>73</v>
      </c>
      <c r="E12" s="1">
        <v>156.80000000000001</v>
      </c>
      <c r="F12" s="1" t="s">
        <v>2</v>
      </c>
    </row>
    <row r="13" spans="1:8">
      <c r="A13" s="1" t="s">
        <v>74</v>
      </c>
      <c r="B13" s="1">
        <v>634</v>
      </c>
      <c r="C13" s="1" t="s">
        <v>2</v>
      </c>
    </row>
    <row r="14" spans="1:8">
      <c r="A14" s="1" t="s">
        <v>75</v>
      </c>
      <c r="D14" s="1">
        <v>1200</v>
      </c>
      <c r="E14" s="1" t="s">
        <v>2</v>
      </c>
    </row>
    <row r="16" spans="1:8">
      <c r="A16" s="1" t="s">
        <v>76</v>
      </c>
    </row>
    <row r="17" spans="1:6">
      <c r="A17" s="47" t="s">
        <v>77</v>
      </c>
      <c r="B17" s="47"/>
      <c r="C17" s="47"/>
      <c r="D17" s="47"/>
      <c r="E17" s="47" t="s">
        <v>78</v>
      </c>
      <c r="F17" s="47"/>
    </row>
    <row r="18" spans="1:6">
      <c r="A18" s="48" t="s">
        <v>79</v>
      </c>
      <c r="B18" s="48"/>
      <c r="C18" s="48"/>
      <c r="D18" s="48"/>
      <c r="E18" s="47" t="s">
        <v>93</v>
      </c>
      <c r="F18" s="47"/>
    </row>
    <row r="20" spans="1:6">
      <c r="A20" s="1" t="s">
        <v>80</v>
      </c>
    </row>
    <row r="21" spans="1:6" ht="31.5" customHeight="1">
      <c r="A21" s="49" t="s">
        <v>81</v>
      </c>
      <c r="B21" s="49"/>
      <c r="C21" s="49" t="s">
        <v>82</v>
      </c>
      <c r="D21" s="49"/>
      <c r="E21" s="49" t="s">
        <v>83</v>
      </c>
      <c r="F21" s="49"/>
    </row>
    <row r="22" spans="1:6">
      <c r="A22" s="13" t="s">
        <v>84</v>
      </c>
      <c r="B22" s="13"/>
      <c r="C22" s="47">
        <v>21</v>
      </c>
      <c r="D22" s="47"/>
      <c r="E22" s="47">
        <v>21</v>
      </c>
      <c r="F22" s="47"/>
    </row>
    <row r="23" spans="1:6">
      <c r="A23" s="13" t="s">
        <v>85</v>
      </c>
      <c r="B23" s="13"/>
      <c r="C23" s="47">
        <v>5</v>
      </c>
      <c r="D23" s="47"/>
      <c r="E23" s="47">
        <v>7</v>
      </c>
      <c r="F23" s="47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141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142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3.25" customHeight="1">
      <c r="A32" s="1" t="s">
        <v>1</v>
      </c>
    </row>
    <row r="33" spans="1:10" ht="98.25" customHeight="1">
      <c r="A33" s="14" t="s">
        <v>3</v>
      </c>
      <c r="B33" s="33" t="s">
        <v>143</v>
      </c>
      <c r="C33" s="33" t="s">
        <v>144</v>
      </c>
      <c r="D33" s="14" t="s">
        <v>90</v>
      </c>
      <c r="E33" s="15" t="s">
        <v>4</v>
      </c>
      <c r="F33" s="34" t="s">
        <v>147</v>
      </c>
      <c r="G33" s="34" t="s">
        <v>148</v>
      </c>
      <c r="H33" s="2"/>
      <c r="I33" s="2"/>
      <c r="J33" s="2"/>
    </row>
    <row r="34" spans="1:10">
      <c r="A34" s="40" t="s">
        <v>34</v>
      </c>
      <c r="B34" s="5">
        <f>D34/C34</f>
        <v>15392.794788273615</v>
      </c>
      <c r="C34" s="6">
        <v>3.07</v>
      </c>
      <c r="D34" s="6">
        <v>47255.88</v>
      </c>
      <c r="E34" s="6"/>
      <c r="F34" s="58">
        <v>89213.119999999995</v>
      </c>
      <c r="G34" s="59">
        <f>D34+D35+E34+E35-F34</f>
        <v>10927.160000000003</v>
      </c>
    </row>
    <row r="35" spans="1:10">
      <c r="A35" s="41"/>
      <c r="B35" s="5">
        <f>D35/C35</f>
        <v>15786.388059701492</v>
      </c>
      <c r="C35" s="6">
        <v>3.35</v>
      </c>
      <c r="D35" s="6">
        <v>52884.4</v>
      </c>
      <c r="E35" s="6"/>
      <c r="F35" s="58"/>
      <c r="G35" s="60"/>
    </row>
    <row r="36" spans="1:10">
      <c r="A36" s="40" t="s">
        <v>35</v>
      </c>
      <c r="B36" s="5">
        <f t="shared" ref="B36:B41" si="0">D36/C36</f>
        <v>110.45466299897321</v>
      </c>
      <c r="C36" s="6">
        <v>1577.74</v>
      </c>
      <c r="D36" s="6">
        <v>174268.74</v>
      </c>
      <c r="E36" s="6">
        <v>17840.98</v>
      </c>
      <c r="F36" s="58">
        <v>276961.34000000003</v>
      </c>
      <c r="G36" s="59">
        <f t="shared" ref="G36" si="1">D36+D37+E36+E37-F36</f>
        <v>64823.179999999935</v>
      </c>
    </row>
    <row r="37" spans="1:10">
      <c r="A37" s="41"/>
      <c r="B37" s="5">
        <f t="shared" si="0"/>
        <v>85.234762504057443</v>
      </c>
      <c r="C37" s="6">
        <v>1756.03</v>
      </c>
      <c r="D37" s="6">
        <v>149674.79999999999</v>
      </c>
      <c r="E37" s="6"/>
      <c r="F37" s="58"/>
      <c r="G37" s="60"/>
    </row>
    <row r="38" spans="1:10" ht="16.5" customHeight="1">
      <c r="A38" s="40" t="s">
        <v>91</v>
      </c>
      <c r="B38" s="5">
        <f t="shared" si="0"/>
        <v>1391.4495677233429</v>
      </c>
      <c r="C38" s="6">
        <v>17.350000000000001</v>
      </c>
      <c r="D38" s="6">
        <v>24141.65</v>
      </c>
      <c r="E38" s="6">
        <v>-1165.8900000000001</v>
      </c>
      <c r="F38" s="58">
        <v>39309.25</v>
      </c>
      <c r="G38" s="59">
        <f t="shared" ref="G38" si="2">D38+D39+E38+E39-F38</f>
        <v>8179.6699999999983</v>
      </c>
    </row>
    <row r="39" spans="1:10">
      <c r="A39" s="41"/>
      <c r="B39" s="5">
        <f t="shared" si="0"/>
        <v>1341.4587441619096</v>
      </c>
      <c r="C39" s="6">
        <v>19.27</v>
      </c>
      <c r="D39" s="6">
        <v>25849.91</v>
      </c>
      <c r="E39" s="6">
        <v>-1336.75</v>
      </c>
      <c r="F39" s="58"/>
      <c r="G39" s="60"/>
    </row>
    <row r="40" spans="1:10" ht="16.5" customHeight="1">
      <c r="A40" s="40" t="s">
        <v>92</v>
      </c>
      <c r="B40" s="5">
        <f t="shared" si="0"/>
        <v>1374.9111694152923</v>
      </c>
      <c r="C40" s="6">
        <v>26.68</v>
      </c>
      <c r="D40" s="6">
        <v>36682.629999999997</v>
      </c>
      <c r="E40" s="6">
        <v>-1792.89</v>
      </c>
      <c r="F40" s="58">
        <v>58567.62</v>
      </c>
      <c r="G40" s="59">
        <f t="shared" ref="G40" si="3">D40+D41+E40+E41-F40</f>
        <v>11905.80999999999</v>
      </c>
    </row>
    <row r="41" spans="1:10">
      <c r="A41" s="41"/>
      <c r="B41" s="5">
        <f t="shared" si="0"/>
        <v>1324.9682427664079</v>
      </c>
      <c r="C41" s="6">
        <v>28.34</v>
      </c>
      <c r="D41" s="6">
        <v>37549.599999999999</v>
      </c>
      <c r="E41" s="6">
        <v>-1965.91</v>
      </c>
      <c r="F41" s="58"/>
      <c r="G41" s="60"/>
    </row>
    <row r="42" spans="1:10">
      <c r="A42" s="4" t="s">
        <v>63</v>
      </c>
      <c r="B42" s="5"/>
      <c r="C42" s="6"/>
      <c r="D42" s="6">
        <f>SUM(D34:D41)</f>
        <v>548307.61</v>
      </c>
      <c r="E42" s="6">
        <f>SUM(E34:E41)</f>
        <v>11579.54</v>
      </c>
      <c r="F42" s="6">
        <f t="shared" ref="F42:G42" si="4">SUM(F34:F41)</f>
        <v>464051.33</v>
      </c>
      <c r="G42" s="6">
        <f t="shared" si="4"/>
        <v>95835.81999999992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44" t="s">
        <v>9</v>
      </c>
      <c r="C47" s="45"/>
      <c r="D47" s="44" t="s">
        <v>10</v>
      </c>
      <c r="E47" s="45"/>
      <c r="F47" s="44" t="s">
        <v>11</v>
      </c>
      <c r="G47" s="45"/>
    </row>
    <row r="48" spans="1:10" ht="37.5" customHeight="1">
      <c r="A48" s="9">
        <v>1</v>
      </c>
      <c r="B48" s="39" t="s">
        <v>95</v>
      </c>
      <c r="C48" s="39"/>
      <c r="D48" s="42" t="s">
        <v>12</v>
      </c>
      <c r="E48" s="42"/>
      <c r="F48" s="43">
        <f>0.58*H4*D7</f>
        <v>7775.0159999999987</v>
      </c>
      <c r="G48" s="43"/>
    </row>
    <row r="49" spans="1:7" ht="31.5" customHeight="1">
      <c r="A49" s="9">
        <v>2</v>
      </c>
      <c r="B49" s="39" t="s">
        <v>13</v>
      </c>
      <c r="C49" s="39"/>
      <c r="D49" s="42" t="s">
        <v>12</v>
      </c>
      <c r="E49" s="42"/>
      <c r="F49" s="43">
        <f>1.82*H4*D7</f>
        <v>24397.463999999996</v>
      </c>
      <c r="G49" s="43"/>
    </row>
    <row r="50" spans="1:7">
      <c r="A50" s="12">
        <v>3</v>
      </c>
      <c r="B50" s="39" t="s">
        <v>14</v>
      </c>
      <c r="C50" s="39"/>
      <c r="D50" s="42" t="s">
        <v>15</v>
      </c>
      <c r="E50" s="42"/>
      <c r="F50" s="43">
        <f>0.17*H4*D7</f>
        <v>2278.884</v>
      </c>
      <c r="G50" s="43"/>
    </row>
    <row r="51" spans="1:7" ht="69.75" customHeight="1">
      <c r="A51" s="12">
        <v>4</v>
      </c>
      <c r="B51" s="39" t="s">
        <v>16</v>
      </c>
      <c r="C51" s="39"/>
      <c r="D51" s="44" t="s">
        <v>96</v>
      </c>
      <c r="E51" s="45"/>
      <c r="F51" s="43">
        <f>0.84*H4*C6</f>
        <v>13649.328</v>
      </c>
      <c r="G51" s="43"/>
    </row>
    <row r="52" spans="1:7" ht="62.25" customHeight="1">
      <c r="A52" s="12">
        <v>5</v>
      </c>
      <c r="B52" s="39" t="s">
        <v>17</v>
      </c>
      <c r="C52" s="39"/>
      <c r="D52" s="42" t="s">
        <v>18</v>
      </c>
      <c r="E52" s="42"/>
      <c r="F52" s="43">
        <f>1.37*H4*C6</f>
        <v>22261.403999999999</v>
      </c>
      <c r="G52" s="43"/>
    </row>
    <row r="53" spans="1:7" ht="31.5" customHeight="1">
      <c r="A53" s="9"/>
      <c r="B53" s="39" t="s">
        <v>19</v>
      </c>
      <c r="C53" s="39"/>
      <c r="D53" s="42"/>
      <c r="E53" s="42"/>
      <c r="F53" s="43">
        <f>SUM(F48:G52)</f>
        <v>70362.09599999999</v>
      </c>
      <c r="G53" s="43"/>
    </row>
    <row r="55" spans="1:7">
      <c r="A55" s="1" t="s">
        <v>20</v>
      </c>
    </row>
    <row r="57" spans="1:7" ht="44.25" customHeight="1">
      <c r="A57" s="9" t="s">
        <v>8</v>
      </c>
      <c r="B57" s="42" t="s">
        <v>21</v>
      </c>
      <c r="C57" s="42"/>
      <c r="D57" s="44" t="s">
        <v>22</v>
      </c>
      <c r="E57" s="45"/>
      <c r="F57" s="44" t="s">
        <v>23</v>
      </c>
      <c r="G57" s="45"/>
    </row>
    <row r="58" spans="1:7" ht="39" customHeight="1">
      <c r="A58" s="9">
        <v>1</v>
      </c>
      <c r="B58" s="38" t="s">
        <v>98</v>
      </c>
      <c r="C58" s="38"/>
      <c r="D58" s="37" t="s">
        <v>99</v>
      </c>
      <c r="E58" s="37"/>
      <c r="F58" s="35">
        <v>3748.81</v>
      </c>
      <c r="G58" s="36"/>
    </row>
    <row r="59" spans="1:7" ht="30.75" customHeight="1">
      <c r="A59" s="9">
        <v>2</v>
      </c>
      <c r="B59" s="38" t="s">
        <v>100</v>
      </c>
      <c r="C59" s="38"/>
      <c r="D59" s="37" t="s">
        <v>99</v>
      </c>
      <c r="E59" s="37"/>
      <c r="F59" s="35">
        <v>1277.6400000000001</v>
      </c>
      <c r="G59" s="36"/>
    </row>
    <row r="60" spans="1:7" ht="30.75" customHeight="1">
      <c r="A60" s="16">
        <v>3</v>
      </c>
      <c r="B60" s="38" t="s">
        <v>101</v>
      </c>
      <c r="C60" s="38"/>
      <c r="D60" s="37" t="s">
        <v>99</v>
      </c>
      <c r="E60" s="37"/>
      <c r="F60" s="35">
        <v>1104.49</v>
      </c>
      <c r="G60" s="36"/>
    </row>
    <row r="61" spans="1:7" ht="37.5" customHeight="1">
      <c r="A61" s="16">
        <v>4</v>
      </c>
      <c r="B61" s="38" t="s">
        <v>102</v>
      </c>
      <c r="C61" s="38"/>
      <c r="D61" s="37" t="s">
        <v>99</v>
      </c>
      <c r="E61" s="37"/>
      <c r="F61" s="35">
        <v>1169.5</v>
      </c>
      <c r="G61" s="36"/>
    </row>
    <row r="62" spans="1:7" ht="52.5" customHeight="1">
      <c r="A62" s="16">
        <v>5</v>
      </c>
      <c r="B62" s="38" t="s">
        <v>103</v>
      </c>
      <c r="C62" s="38"/>
      <c r="D62" s="37" t="s">
        <v>104</v>
      </c>
      <c r="E62" s="37"/>
      <c r="F62" s="35">
        <v>853.6</v>
      </c>
      <c r="G62" s="36"/>
    </row>
    <row r="63" spans="1:7" ht="34.5" customHeight="1">
      <c r="A63" s="16">
        <v>6</v>
      </c>
      <c r="B63" s="38" t="s">
        <v>105</v>
      </c>
      <c r="C63" s="38"/>
      <c r="D63" s="37" t="s">
        <v>104</v>
      </c>
      <c r="E63" s="37"/>
      <c r="F63" s="35">
        <v>992</v>
      </c>
      <c r="G63" s="36"/>
    </row>
    <row r="64" spans="1:7" ht="54.75" customHeight="1">
      <c r="A64" s="16">
        <v>7</v>
      </c>
      <c r="B64" s="38" t="s">
        <v>106</v>
      </c>
      <c r="C64" s="38"/>
      <c r="D64" s="37" t="s">
        <v>104</v>
      </c>
      <c r="E64" s="37"/>
      <c r="F64" s="35">
        <v>720.36</v>
      </c>
      <c r="G64" s="36"/>
    </row>
    <row r="65" spans="1:7">
      <c r="A65" s="16">
        <v>8</v>
      </c>
      <c r="B65" s="38" t="s">
        <v>107</v>
      </c>
      <c r="C65" s="38"/>
      <c r="D65" s="37" t="s">
        <v>108</v>
      </c>
      <c r="E65" s="37"/>
      <c r="F65" s="35">
        <v>2836</v>
      </c>
      <c r="G65" s="36"/>
    </row>
    <row r="66" spans="1:7" ht="22.5" customHeight="1">
      <c r="A66" s="16">
        <v>9</v>
      </c>
      <c r="B66" s="38" t="s">
        <v>109</v>
      </c>
      <c r="C66" s="38"/>
      <c r="D66" s="37" t="s">
        <v>110</v>
      </c>
      <c r="E66" s="37"/>
      <c r="F66" s="35">
        <v>906.72</v>
      </c>
      <c r="G66" s="36"/>
    </row>
    <row r="67" spans="1:7" ht="19.5" customHeight="1">
      <c r="A67" s="16">
        <v>10</v>
      </c>
      <c r="B67" s="38" t="s">
        <v>111</v>
      </c>
      <c r="C67" s="38"/>
      <c r="D67" s="37" t="s">
        <v>110</v>
      </c>
      <c r="E67" s="37"/>
      <c r="F67" s="35">
        <v>3656.68</v>
      </c>
      <c r="G67" s="36"/>
    </row>
    <row r="68" spans="1:7" ht="34.5" customHeight="1">
      <c r="A68" s="16">
        <v>11</v>
      </c>
      <c r="B68" s="50" t="s">
        <v>112</v>
      </c>
      <c r="C68" s="51"/>
      <c r="D68" s="37" t="s">
        <v>113</v>
      </c>
      <c r="E68" s="37"/>
      <c r="F68" s="35">
        <v>5669</v>
      </c>
      <c r="G68" s="36"/>
    </row>
    <row r="69" spans="1:7" ht="34.5" customHeight="1">
      <c r="A69" s="16">
        <v>12</v>
      </c>
      <c r="B69" s="38" t="s">
        <v>114</v>
      </c>
      <c r="C69" s="38"/>
      <c r="D69" s="37" t="s">
        <v>113</v>
      </c>
      <c r="E69" s="37"/>
      <c r="F69" s="35">
        <v>10438</v>
      </c>
      <c r="G69" s="36"/>
    </row>
    <row r="70" spans="1:7" ht="33" customHeight="1">
      <c r="A70" s="16">
        <v>13</v>
      </c>
      <c r="B70" s="38" t="s">
        <v>115</v>
      </c>
      <c r="C70" s="38"/>
      <c r="D70" s="37" t="s">
        <v>113</v>
      </c>
      <c r="E70" s="37"/>
      <c r="F70" s="35">
        <v>803.91</v>
      </c>
      <c r="G70" s="36"/>
    </row>
    <row r="71" spans="1:7" ht="32.25" customHeight="1">
      <c r="A71" s="16">
        <v>14</v>
      </c>
      <c r="B71" s="38" t="s">
        <v>116</v>
      </c>
      <c r="C71" s="38"/>
      <c r="D71" s="37" t="s">
        <v>113</v>
      </c>
      <c r="E71" s="37"/>
      <c r="F71" s="35">
        <v>554.09</v>
      </c>
      <c r="G71" s="36"/>
    </row>
    <row r="72" spans="1:7" ht="31.5" customHeight="1">
      <c r="A72" s="16">
        <v>15</v>
      </c>
      <c r="B72" s="38" t="s">
        <v>116</v>
      </c>
      <c r="C72" s="38"/>
      <c r="D72" s="37" t="s">
        <v>113</v>
      </c>
      <c r="E72" s="37"/>
      <c r="F72" s="35">
        <v>935.7</v>
      </c>
      <c r="G72" s="36"/>
    </row>
    <row r="73" spans="1:7" ht="61.5" customHeight="1">
      <c r="A73" s="16">
        <v>16</v>
      </c>
      <c r="B73" s="38" t="s">
        <v>117</v>
      </c>
      <c r="C73" s="38"/>
      <c r="D73" s="37" t="s">
        <v>113</v>
      </c>
      <c r="E73" s="37"/>
      <c r="F73" s="35">
        <v>800.12</v>
      </c>
      <c r="G73" s="36"/>
    </row>
    <row r="74" spans="1:7">
      <c r="A74" s="17">
        <v>17</v>
      </c>
      <c r="B74" s="38" t="s">
        <v>118</v>
      </c>
      <c r="C74" s="38"/>
      <c r="D74" s="37" t="s">
        <v>119</v>
      </c>
      <c r="E74" s="37"/>
      <c r="F74" s="35">
        <v>1592</v>
      </c>
      <c r="G74" s="36"/>
    </row>
    <row r="75" spans="1:7">
      <c r="A75" s="18">
        <v>18</v>
      </c>
      <c r="B75" s="38" t="s">
        <v>120</v>
      </c>
      <c r="C75" s="38"/>
      <c r="D75" s="37" t="s">
        <v>119</v>
      </c>
      <c r="E75" s="37"/>
      <c r="F75" s="35">
        <v>2090.63</v>
      </c>
      <c r="G75" s="36"/>
    </row>
    <row r="76" spans="1:7">
      <c r="A76" s="18">
        <v>19</v>
      </c>
      <c r="B76" s="38" t="s">
        <v>121</v>
      </c>
      <c r="C76" s="38"/>
      <c r="D76" s="37" t="s">
        <v>119</v>
      </c>
      <c r="E76" s="37"/>
      <c r="F76" s="35">
        <v>827.8</v>
      </c>
      <c r="G76" s="36"/>
    </row>
    <row r="77" spans="1:7" ht="35.25" customHeight="1">
      <c r="A77" s="19">
        <v>20</v>
      </c>
      <c r="B77" s="38" t="s">
        <v>122</v>
      </c>
      <c r="C77" s="38"/>
      <c r="D77" s="37" t="s">
        <v>123</v>
      </c>
      <c r="E77" s="37"/>
      <c r="F77" s="35">
        <v>4405.62</v>
      </c>
      <c r="G77" s="36"/>
    </row>
    <row r="78" spans="1:7" ht="35.25" customHeight="1">
      <c r="A78" s="20">
        <v>21</v>
      </c>
      <c r="B78" s="38" t="s">
        <v>124</v>
      </c>
      <c r="C78" s="38"/>
      <c r="D78" s="37" t="s">
        <v>125</v>
      </c>
      <c r="E78" s="37"/>
      <c r="F78" s="35">
        <v>1144</v>
      </c>
      <c r="G78" s="36"/>
    </row>
    <row r="79" spans="1:7">
      <c r="A79" s="21">
        <v>22</v>
      </c>
      <c r="B79" s="38" t="s">
        <v>109</v>
      </c>
      <c r="C79" s="38"/>
      <c r="D79" s="37" t="s">
        <v>125</v>
      </c>
      <c r="E79" s="37"/>
      <c r="F79" s="35">
        <v>906.72</v>
      </c>
      <c r="G79" s="36"/>
    </row>
    <row r="80" spans="1:7">
      <c r="A80" s="22">
        <v>23</v>
      </c>
      <c r="B80" s="38" t="s">
        <v>126</v>
      </c>
      <c r="C80" s="38"/>
      <c r="D80" s="37" t="s">
        <v>127</v>
      </c>
      <c r="E80" s="37"/>
      <c r="F80" s="35">
        <v>3462</v>
      </c>
      <c r="G80" s="36"/>
    </row>
    <row r="81" spans="1:7" ht="15.75" customHeight="1">
      <c r="A81" s="23">
        <v>24</v>
      </c>
      <c r="B81" s="38" t="s">
        <v>128</v>
      </c>
      <c r="C81" s="38"/>
      <c r="D81" s="37" t="s">
        <v>127</v>
      </c>
      <c r="E81" s="37"/>
      <c r="F81" s="35">
        <v>12649</v>
      </c>
      <c r="G81" s="36"/>
    </row>
    <row r="82" spans="1:7" ht="56.25" customHeight="1">
      <c r="A82" s="23">
        <v>25</v>
      </c>
      <c r="B82" s="38" t="s">
        <v>129</v>
      </c>
      <c r="C82" s="38"/>
      <c r="D82" s="37" t="s">
        <v>127</v>
      </c>
      <c r="E82" s="37"/>
      <c r="F82" s="35">
        <v>1402.32</v>
      </c>
      <c r="G82" s="36"/>
    </row>
    <row r="83" spans="1:7">
      <c r="A83" s="24">
        <v>26</v>
      </c>
      <c r="B83" s="38" t="s">
        <v>130</v>
      </c>
      <c r="C83" s="38"/>
      <c r="D83" s="37" t="s">
        <v>127</v>
      </c>
      <c r="E83" s="37"/>
      <c r="F83" s="35">
        <v>2663.64</v>
      </c>
      <c r="G83" s="36"/>
    </row>
    <row r="84" spans="1:7" ht="56.25" customHeight="1">
      <c r="A84" s="24">
        <v>27</v>
      </c>
      <c r="B84" s="38" t="s">
        <v>131</v>
      </c>
      <c r="C84" s="38"/>
      <c r="D84" s="37" t="s">
        <v>127</v>
      </c>
      <c r="E84" s="37"/>
      <c r="F84" s="35">
        <v>31018.13</v>
      </c>
      <c r="G84" s="36"/>
    </row>
    <row r="85" spans="1:7" ht="46.5" customHeight="1">
      <c r="A85" s="24">
        <v>28</v>
      </c>
      <c r="B85" s="38" t="s">
        <v>132</v>
      </c>
      <c r="C85" s="38"/>
      <c r="D85" s="37" t="s">
        <v>127</v>
      </c>
      <c r="E85" s="37"/>
      <c r="F85" s="35">
        <v>3594.82</v>
      </c>
      <c r="G85" s="36"/>
    </row>
    <row r="86" spans="1:7" ht="35.25" customHeight="1">
      <c r="A86" s="25">
        <v>29</v>
      </c>
      <c r="B86" s="38" t="s">
        <v>133</v>
      </c>
      <c r="C86" s="38"/>
      <c r="D86" s="37" t="s">
        <v>134</v>
      </c>
      <c r="E86" s="37"/>
      <c r="F86" s="35">
        <v>8233</v>
      </c>
      <c r="G86" s="36"/>
    </row>
    <row r="87" spans="1:7" ht="21.75" customHeight="1">
      <c r="A87" s="26">
        <v>30</v>
      </c>
      <c r="B87" s="38" t="s">
        <v>128</v>
      </c>
      <c r="C87" s="38"/>
      <c r="D87" s="37" t="s">
        <v>134</v>
      </c>
      <c r="E87" s="37"/>
      <c r="F87" s="35">
        <v>31002</v>
      </c>
      <c r="G87" s="36"/>
    </row>
    <row r="88" spans="1:7" ht="52.5" customHeight="1">
      <c r="A88" s="27">
        <v>31</v>
      </c>
      <c r="B88" s="38" t="s">
        <v>135</v>
      </c>
      <c r="C88" s="38"/>
      <c r="D88" s="37" t="s">
        <v>134</v>
      </c>
      <c r="E88" s="37"/>
      <c r="F88" s="35">
        <v>2528.5500000000002</v>
      </c>
      <c r="G88" s="36"/>
    </row>
    <row r="89" spans="1:7" ht="52.5" customHeight="1">
      <c r="A89" s="27">
        <v>32</v>
      </c>
      <c r="B89" s="38" t="s">
        <v>136</v>
      </c>
      <c r="C89" s="38"/>
      <c r="D89" s="37" t="s">
        <v>134</v>
      </c>
      <c r="E89" s="37"/>
      <c r="F89" s="35">
        <v>1934.93</v>
      </c>
      <c r="G89" s="36"/>
    </row>
    <row r="90" spans="1:7" ht="52.5" customHeight="1">
      <c r="A90" s="28">
        <v>33</v>
      </c>
      <c r="B90" s="38" t="s">
        <v>137</v>
      </c>
      <c r="C90" s="38"/>
      <c r="D90" s="37" t="s">
        <v>134</v>
      </c>
      <c r="E90" s="37"/>
      <c r="F90" s="35">
        <v>1162.8399999999999</v>
      </c>
      <c r="G90" s="36"/>
    </row>
    <row r="91" spans="1:7" ht="33.75" customHeight="1">
      <c r="A91" s="29">
        <v>34</v>
      </c>
      <c r="B91" s="38" t="s">
        <v>138</v>
      </c>
      <c r="C91" s="38"/>
      <c r="D91" s="37" t="s">
        <v>139</v>
      </c>
      <c r="E91" s="37"/>
      <c r="F91" s="35">
        <v>1151.99</v>
      </c>
      <c r="G91" s="36"/>
    </row>
    <row r="92" spans="1:7" ht="24" customHeight="1">
      <c r="A92" s="29">
        <v>35</v>
      </c>
      <c r="B92" s="38" t="s">
        <v>109</v>
      </c>
      <c r="C92" s="38"/>
      <c r="D92" s="37" t="s">
        <v>139</v>
      </c>
      <c r="E92" s="37"/>
      <c r="F92" s="35">
        <v>1040.6500000000001</v>
      </c>
      <c r="G92" s="36"/>
    </row>
    <row r="93" spans="1:7" ht="24" customHeight="1">
      <c r="A93" s="30">
        <v>36</v>
      </c>
      <c r="B93" s="38" t="s">
        <v>140</v>
      </c>
      <c r="C93" s="38"/>
      <c r="D93" s="37" t="s">
        <v>139</v>
      </c>
      <c r="E93" s="37"/>
      <c r="F93" s="35">
        <v>1260.8699999999999</v>
      </c>
      <c r="G93" s="36"/>
    </row>
    <row r="94" spans="1:7" ht="42.75" customHeight="1">
      <c r="A94" s="31">
        <v>37</v>
      </c>
      <c r="B94" s="38" t="s">
        <v>137</v>
      </c>
      <c r="C94" s="38"/>
      <c r="D94" s="37" t="s">
        <v>139</v>
      </c>
      <c r="E94" s="37"/>
      <c r="F94" s="35">
        <v>1294.32</v>
      </c>
      <c r="G94" s="36"/>
    </row>
    <row r="95" spans="1:7" ht="44.25" customHeight="1">
      <c r="A95" s="9"/>
      <c r="B95" s="54" t="s">
        <v>65</v>
      </c>
      <c r="C95" s="55"/>
      <c r="D95" s="44"/>
      <c r="E95" s="45"/>
      <c r="F95" s="56">
        <f>SUM(F58:G94)</f>
        <v>151832.44999999998</v>
      </c>
      <c r="G95" s="45"/>
    </row>
    <row r="97" spans="1:7">
      <c r="A97" s="1" t="s">
        <v>24</v>
      </c>
      <c r="D97" s="7">
        <f>3.94*H4*C6</f>
        <v>64021.847999999998</v>
      </c>
      <c r="E97" s="1" t="s">
        <v>25</v>
      </c>
    </row>
    <row r="98" spans="1:7">
      <c r="A98" s="1" t="s">
        <v>26</v>
      </c>
      <c r="D98" s="7">
        <f>87830*5.3%+(H4-7)*D7*1.25</f>
        <v>11636.865</v>
      </c>
      <c r="E98" s="1" t="s">
        <v>25</v>
      </c>
    </row>
    <row r="100" spans="1:7">
      <c r="A100" s="1" t="s">
        <v>38</v>
      </c>
    </row>
    <row r="101" spans="1:7">
      <c r="A101" s="1" t="s">
        <v>145</v>
      </c>
    </row>
    <row r="102" spans="1:7">
      <c r="B102" s="1" t="s">
        <v>37</v>
      </c>
      <c r="F102" s="7">
        <v>155109.4</v>
      </c>
      <c r="G102" s="1" t="s">
        <v>25</v>
      </c>
    </row>
    <row r="104" spans="1:7">
      <c r="A104" s="1" t="s">
        <v>146</v>
      </c>
    </row>
    <row r="105" spans="1:7">
      <c r="B105" s="1" t="s">
        <v>36</v>
      </c>
      <c r="F105" s="7">
        <f>F53+F95+D97</f>
        <v>286216.39399999997</v>
      </c>
      <c r="G105" s="1" t="s">
        <v>25</v>
      </c>
    </row>
    <row r="106" spans="1:7">
      <c r="F106" s="7"/>
    </row>
    <row r="107" spans="1:7">
      <c r="A107" s="1" t="s">
        <v>149</v>
      </c>
      <c r="F107" s="7"/>
    </row>
    <row r="108" spans="1:7">
      <c r="B108" s="1" t="s">
        <v>150</v>
      </c>
      <c r="F108" s="7">
        <v>100144.5</v>
      </c>
      <c r="G108" s="1" t="s">
        <v>25</v>
      </c>
    </row>
    <row r="109" spans="1:7" ht="30" customHeight="1">
      <c r="A109" s="1" t="s">
        <v>27</v>
      </c>
    </row>
    <row r="110" spans="1:7" ht="32.25" customHeight="1"/>
    <row r="111" spans="1:7" ht="28.5" customHeight="1">
      <c r="A111" s="8" t="s">
        <v>28</v>
      </c>
      <c r="B111" s="57" t="s">
        <v>29</v>
      </c>
      <c r="C111" s="57"/>
      <c r="D111" s="8" t="s">
        <v>30</v>
      </c>
      <c r="E111" s="57" t="s">
        <v>31</v>
      </c>
      <c r="F111" s="57"/>
      <c r="G111" s="8" t="s">
        <v>32</v>
      </c>
    </row>
    <row r="112" spans="1:7" ht="33.75" customHeight="1">
      <c r="A112" s="52" t="s">
        <v>33</v>
      </c>
      <c r="B112" s="53" t="s">
        <v>51</v>
      </c>
      <c r="C112" s="53"/>
      <c r="D112" s="10">
        <v>4</v>
      </c>
      <c r="E112" s="53" t="s">
        <v>53</v>
      </c>
      <c r="F112" s="53"/>
      <c r="G112" s="32">
        <v>4</v>
      </c>
    </row>
    <row r="113" spans="1:7" ht="43.5" customHeight="1">
      <c r="A113" s="52"/>
      <c r="B113" s="53" t="s">
        <v>39</v>
      </c>
      <c r="C113" s="53"/>
      <c r="D113" s="10">
        <v>6</v>
      </c>
      <c r="E113" s="53" t="s">
        <v>53</v>
      </c>
      <c r="F113" s="53"/>
      <c r="G113" s="32">
        <v>6</v>
      </c>
    </row>
    <row r="114" spans="1:7" ht="69" customHeight="1">
      <c r="A114" s="52"/>
      <c r="B114" s="53" t="s">
        <v>40</v>
      </c>
      <c r="C114" s="53"/>
      <c r="D114" s="10"/>
      <c r="E114" s="53" t="s">
        <v>53</v>
      </c>
      <c r="F114" s="53"/>
      <c r="G114" s="32"/>
    </row>
    <row r="115" spans="1:7" ht="37.5" customHeight="1">
      <c r="A115" s="10" t="s">
        <v>41</v>
      </c>
      <c r="B115" s="53" t="s">
        <v>42</v>
      </c>
      <c r="C115" s="53"/>
      <c r="D115" s="10"/>
      <c r="E115" s="53" t="s">
        <v>54</v>
      </c>
      <c r="F115" s="53"/>
      <c r="G115" s="32"/>
    </row>
    <row r="116" spans="1:7" ht="60" customHeight="1">
      <c r="A116" s="52" t="s">
        <v>43</v>
      </c>
      <c r="B116" s="53" t="s">
        <v>52</v>
      </c>
      <c r="C116" s="53"/>
      <c r="D116" s="10">
        <v>4</v>
      </c>
      <c r="E116" s="53" t="s">
        <v>55</v>
      </c>
      <c r="F116" s="53"/>
      <c r="G116" s="32">
        <v>4</v>
      </c>
    </row>
    <row r="117" spans="1:7" ht="33" customHeight="1">
      <c r="A117" s="52"/>
      <c r="B117" s="53" t="s">
        <v>44</v>
      </c>
      <c r="C117" s="53"/>
      <c r="D117" s="10"/>
      <c r="E117" s="53" t="s">
        <v>56</v>
      </c>
      <c r="F117" s="53"/>
      <c r="G117" s="32"/>
    </row>
    <row r="118" spans="1:7" ht="42.75" customHeight="1">
      <c r="A118" s="52"/>
      <c r="B118" s="53" t="s">
        <v>48</v>
      </c>
      <c r="C118" s="53"/>
      <c r="D118" s="10">
        <v>5</v>
      </c>
      <c r="E118" s="53" t="s">
        <v>57</v>
      </c>
      <c r="F118" s="53"/>
      <c r="G118" s="32">
        <v>5</v>
      </c>
    </row>
    <row r="119" spans="1:7" ht="36" customHeight="1">
      <c r="A119" s="52"/>
      <c r="B119" s="53" t="s">
        <v>49</v>
      </c>
      <c r="C119" s="53"/>
      <c r="D119" s="10"/>
      <c r="E119" s="53" t="s">
        <v>58</v>
      </c>
      <c r="F119" s="53"/>
      <c r="G119" s="32"/>
    </row>
    <row r="120" spans="1:7" ht="31.5" customHeight="1">
      <c r="A120" s="52"/>
      <c r="B120" s="53" t="s">
        <v>50</v>
      </c>
      <c r="C120" s="53"/>
      <c r="D120" s="10">
        <v>1</v>
      </c>
      <c r="E120" s="53" t="s">
        <v>59</v>
      </c>
      <c r="F120" s="53"/>
      <c r="G120" s="32">
        <v>1</v>
      </c>
    </row>
    <row r="121" spans="1:7">
      <c r="A121" s="52"/>
      <c r="B121" s="53" t="s">
        <v>45</v>
      </c>
      <c r="C121" s="53"/>
      <c r="D121" s="10"/>
      <c r="E121" s="53" t="s">
        <v>60</v>
      </c>
      <c r="F121" s="53"/>
      <c r="G121" s="32"/>
    </row>
    <row r="122" spans="1:7" ht="32.25" customHeight="1">
      <c r="A122" s="52"/>
      <c r="B122" s="53" t="s">
        <v>46</v>
      </c>
      <c r="C122" s="53"/>
      <c r="D122" s="10">
        <v>1</v>
      </c>
      <c r="E122" s="53" t="s">
        <v>55</v>
      </c>
      <c r="F122" s="53"/>
      <c r="G122" s="32">
        <v>1</v>
      </c>
    </row>
    <row r="123" spans="1:7">
      <c r="A123" s="52"/>
      <c r="B123" s="53" t="s">
        <v>47</v>
      </c>
      <c r="C123" s="53"/>
      <c r="D123" s="10">
        <v>3</v>
      </c>
      <c r="E123" s="53"/>
      <c r="F123" s="53"/>
      <c r="G123" s="32">
        <v>3</v>
      </c>
    </row>
    <row r="126" spans="1:7">
      <c r="A126" s="1" t="s">
        <v>151</v>
      </c>
      <c r="F126" s="1" t="s">
        <v>61</v>
      </c>
    </row>
    <row r="128" spans="1:7">
      <c r="A128" s="1" t="s">
        <v>64</v>
      </c>
      <c r="F12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93">
    <mergeCell ref="B92:C92"/>
    <mergeCell ref="D92:E92"/>
    <mergeCell ref="F92:G92"/>
    <mergeCell ref="B86:C86"/>
    <mergeCell ref="D86:E86"/>
    <mergeCell ref="F86:G86"/>
    <mergeCell ref="B87:C87"/>
    <mergeCell ref="D87:E87"/>
    <mergeCell ref="F87:G87"/>
    <mergeCell ref="B91:C91"/>
    <mergeCell ref="D91:E91"/>
    <mergeCell ref="F91:G91"/>
    <mergeCell ref="B115:C115"/>
    <mergeCell ref="E115:F115"/>
    <mergeCell ref="A116:A123"/>
    <mergeCell ref="B116:C116"/>
    <mergeCell ref="E116:F116"/>
    <mergeCell ref="B117:C117"/>
    <mergeCell ref="E117:F117"/>
    <mergeCell ref="B118:C118"/>
    <mergeCell ref="E118:F118"/>
    <mergeCell ref="B122:C122"/>
    <mergeCell ref="E122:F122"/>
    <mergeCell ref="B123:C123"/>
    <mergeCell ref="E123:F123"/>
    <mergeCell ref="B119:C119"/>
    <mergeCell ref="E119:F119"/>
    <mergeCell ref="B120:C120"/>
    <mergeCell ref="E120:F120"/>
    <mergeCell ref="B121:C121"/>
    <mergeCell ref="E121:F121"/>
    <mergeCell ref="A112:A114"/>
    <mergeCell ref="B112:C112"/>
    <mergeCell ref="E112:F112"/>
    <mergeCell ref="B113:C113"/>
    <mergeCell ref="E113:F113"/>
    <mergeCell ref="B114:C114"/>
    <mergeCell ref="E114:F114"/>
    <mergeCell ref="B95:C95"/>
    <mergeCell ref="D95:E95"/>
    <mergeCell ref="F95:G95"/>
    <mergeCell ref="B111:C111"/>
    <mergeCell ref="E111:F111"/>
    <mergeCell ref="F75:G75"/>
    <mergeCell ref="B81:C81"/>
    <mergeCell ref="D81:E81"/>
    <mergeCell ref="F81:G81"/>
    <mergeCell ref="B82:C82"/>
    <mergeCell ref="D82:E82"/>
    <mergeCell ref="B83:C83"/>
    <mergeCell ref="D83:E83"/>
    <mergeCell ref="F83:G83"/>
    <mergeCell ref="B78:C78"/>
    <mergeCell ref="D78:E78"/>
    <mergeCell ref="F78:G78"/>
    <mergeCell ref="B77:C77"/>
    <mergeCell ref="D77:E77"/>
    <mergeCell ref="F77:G77"/>
    <mergeCell ref="D57:E57"/>
    <mergeCell ref="F57:G57"/>
    <mergeCell ref="F71:G71"/>
    <mergeCell ref="D58:E58"/>
    <mergeCell ref="B84:C84"/>
    <mergeCell ref="D84:E84"/>
    <mergeCell ref="F84:G84"/>
    <mergeCell ref="B93:C93"/>
    <mergeCell ref="D93:E93"/>
    <mergeCell ref="F93:G93"/>
    <mergeCell ref="B85:C85"/>
    <mergeCell ref="D85:E85"/>
    <mergeCell ref="F85:G85"/>
    <mergeCell ref="B88:C88"/>
    <mergeCell ref="D88:E88"/>
    <mergeCell ref="F88:G88"/>
    <mergeCell ref="B89:C89"/>
    <mergeCell ref="D89:E89"/>
    <mergeCell ref="F89:G89"/>
    <mergeCell ref="B90:C90"/>
    <mergeCell ref="D90:E90"/>
    <mergeCell ref="F90:G90"/>
    <mergeCell ref="B75:C75"/>
    <mergeCell ref="D75:E75"/>
    <mergeCell ref="F34:F35"/>
    <mergeCell ref="G34:G35"/>
    <mergeCell ref="B52:C52"/>
    <mergeCell ref="D52:E52"/>
    <mergeCell ref="A36:A37"/>
    <mergeCell ref="F36:F37"/>
    <mergeCell ref="G36:G37"/>
    <mergeCell ref="B73:C73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D70:E70"/>
    <mergeCell ref="D71:E71"/>
    <mergeCell ref="B58:C58"/>
    <mergeCell ref="B57:C57"/>
    <mergeCell ref="D69:E69"/>
    <mergeCell ref="F58:G58"/>
    <mergeCell ref="F59:G59"/>
    <mergeCell ref="F60:G60"/>
    <mergeCell ref="D59:E59"/>
    <mergeCell ref="A1:G1"/>
    <mergeCell ref="A2:G2"/>
    <mergeCell ref="A3:G3"/>
    <mergeCell ref="A4:G4"/>
    <mergeCell ref="B47:C47"/>
    <mergeCell ref="D47:E47"/>
    <mergeCell ref="F47:G47"/>
    <mergeCell ref="C22:D22"/>
    <mergeCell ref="E22:F22"/>
    <mergeCell ref="C23:D23"/>
    <mergeCell ref="E23:F23"/>
    <mergeCell ref="A17:D17"/>
    <mergeCell ref="E17:F17"/>
    <mergeCell ref="A18:D18"/>
    <mergeCell ref="E18:F18"/>
    <mergeCell ref="A21:B21"/>
    <mergeCell ref="C21:D21"/>
    <mergeCell ref="E21:F21"/>
    <mergeCell ref="A34:A35"/>
    <mergeCell ref="B51:C51"/>
    <mergeCell ref="D51:E51"/>
    <mergeCell ref="F51:G51"/>
    <mergeCell ref="B59:C59"/>
    <mergeCell ref="F72:G72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D64:E64"/>
    <mergeCell ref="D65:E65"/>
    <mergeCell ref="D66:E66"/>
    <mergeCell ref="D60:E60"/>
    <mergeCell ref="F52:G52"/>
    <mergeCell ref="D53:E53"/>
    <mergeCell ref="F53:G53"/>
    <mergeCell ref="D72:E72"/>
    <mergeCell ref="D67:E67"/>
    <mergeCell ref="A38:A39"/>
    <mergeCell ref="F38:F39"/>
    <mergeCell ref="G38:G39"/>
    <mergeCell ref="A40:A41"/>
    <mergeCell ref="F40:F41"/>
    <mergeCell ref="G40:G41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F94:G94"/>
    <mergeCell ref="D94:E94"/>
    <mergeCell ref="B94:C94"/>
    <mergeCell ref="F82:G82"/>
    <mergeCell ref="B60:C60"/>
    <mergeCell ref="B53:C53"/>
    <mergeCell ref="B80:C80"/>
    <mergeCell ref="D80:E80"/>
    <mergeCell ref="F80:G80"/>
    <mergeCell ref="B79:C79"/>
    <mergeCell ref="D79:E79"/>
    <mergeCell ref="F79:G79"/>
    <mergeCell ref="B74:C74"/>
    <mergeCell ref="D74:E74"/>
    <mergeCell ref="F74:G74"/>
    <mergeCell ref="B76:C76"/>
    <mergeCell ref="D76:E76"/>
    <mergeCell ref="F76:G76"/>
    <mergeCell ref="D61:E61"/>
    <mergeCell ref="D62:E62"/>
    <mergeCell ref="D63:E63"/>
    <mergeCell ref="D73:E73"/>
    <mergeCell ref="F73:G73"/>
    <mergeCell ref="D68:E6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2016-03-15T08:28:50Z</dcterms:modified>
</cp:coreProperties>
</file>