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29"/>
  <c r="F26"/>
  <c r="F31" l="1"/>
  <c r="F40"/>
  <c r="D42"/>
  <c r="G19"/>
  <c r="E19"/>
  <c r="C19"/>
  <c r="D43"/>
  <c r="F27"/>
  <c r="F18"/>
  <c r="B18"/>
  <c r="F17"/>
  <c r="B17"/>
  <c r="F16"/>
  <c r="F15"/>
  <c r="F14"/>
  <c r="F19" l="1"/>
  <c r="F33"/>
  <c r="F50" s="1"/>
  <c r="F52" s="1"/>
</calcChain>
</file>

<file path=xl/sharedStrings.xml><?xml version="1.0" encoding="utf-8"?>
<sst xmlns="http://schemas.openxmlformats.org/spreadsheetml/2006/main" count="118" uniqueCount="101">
  <si>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</si>
  <si>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</si>
  <si>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</si>
  <si>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</si>
  <si>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</si>
  <si>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</si>
  <si>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</si>
  <si>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</si>
  <si>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</si>
  <si>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</si>
  <si>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</si>
  <si>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</si>
  <si>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</si>
  <si>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</si>
  <si>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</si>
  <si>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</si>
  <si>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</si>
  <si>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</si>
  <si>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</si>
  <si>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</si>
  <si>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</si>
  <si>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</si>
  <si>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</si>
  <si>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</si>
  <si>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</si>
  <si>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</si>
  <si>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</si>
  <si>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</si>
  <si>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</si>
  <si>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</si>
  <si>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</si>
  <si>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</si>
  <si>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</si>
  <si>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</si>
  <si>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</si>
  <si>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</si>
  <si>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</si>
  <si>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</si>
  <si>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</si>
  <si>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</si>
  <si>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</si>
  <si>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</si>
  <si>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</si>
  <si>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</si>
  <si>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</si>
  <si>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</si>
  <si>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</si>
  <si>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</si>
  <si>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</si>
  <si>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</si>
  <si>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</si>
  <si>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</si>
  <si>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</si>
  <si>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</si>
  <si>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</si>
  <si>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</si>
  <si>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</si>
  <si>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</si>
  <si>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</si>
  <si>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</si>
  <si>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</si>
  <si>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</si>
  <si>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</si>
  <si>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</si>
  <si>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</si>
  <si>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</si>
  <si>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</si>
  <si>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</si>
  <si>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</si>
  <si>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</si>
  <si>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</si>
  <si>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</si>
  <si>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</si>
  <si>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</si>
  <si>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</si>
  <si>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</si>
  <si>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</si>
  <si>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</si>
  <si>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</si>
  <si>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</si>
  <si>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</si>
  <si>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</si>
  <si>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</si>
  <si>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</si>
  <si>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</si>
  <si>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</si>
  <si>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</si>
  <si>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</si>
  <si>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</si>
  <si>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</si>
  <si>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</si>
  <si>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</si>
  <si>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</si>
  <si>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</si>
  <si>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19 по улице Строительной </t>
  </si>
  <si>
    <t>Май</t>
  </si>
  <si>
    <t>Июль</t>
  </si>
  <si>
    <t>кв.14 замена стояка отопления</t>
  </si>
  <si>
    <t>ремонт освещения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</si>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</sst>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43" workbookViewId="0">
      <selection activeCell="E60" sqref="E6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4" t="s">
        <v>0</v>
      </c>
      <c r="B1" s="24"/>
      <c r="C1" s="24"/>
      <c r="D1" s="24"/>
      <c r="E1" s="24"/>
      <c r="F1" s="24"/>
      <c r="G1" s="24"/>
    </row>
    <row r="2" spans="1:10">
      <c r="A2" s="24" t="s">
        <v>11</v>
      </c>
      <c r="B2" s="24"/>
      <c r="C2" s="24"/>
      <c r="D2" s="24"/>
      <c r="E2" s="24"/>
      <c r="F2" s="24"/>
      <c r="G2" s="24"/>
    </row>
    <row r="3" spans="1:10">
      <c r="A3" s="24" t="s">
        <v>94</v>
      </c>
      <c r="B3" s="24"/>
      <c r="C3" s="24"/>
      <c r="D3" s="24"/>
      <c r="E3" s="24"/>
      <c r="F3" s="24"/>
      <c r="G3" s="24"/>
    </row>
    <row r="4" spans="1:10">
      <c r="A4" s="24" t="s">
        <v>83</v>
      </c>
      <c r="B4" s="24"/>
      <c r="C4" s="24"/>
      <c r="D4" s="24"/>
      <c r="E4" s="24"/>
      <c r="F4" s="24"/>
      <c r="G4" s="24"/>
    </row>
    <row r="5" spans="1:10" ht="11.25" customHeight="1"/>
    <row r="6" spans="1:10">
      <c r="A6" s="1" t="s">
        <v>12</v>
      </c>
      <c r="C6" s="3">
        <v>383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15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99</v>
      </c>
      <c r="G13" s="12" t="s">
        <v>100</v>
      </c>
      <c r="H13" s="2"/>
      <c r="I13" s="2"/>
      <c r="J13" s="2"/>
    </row>
    <row r="14" spans="1:10">
      <c r="A14" s="4" t="s">
        <v>47</v>
      </c>
      <c r="B14" s="5">
        <f>C14/2.495</f>
        <v>11408.845691382765</v>
      </c>
      <c r="C14" s="6">
        <v>28465.07</v>
      </c>
      <c r="D14" s="6"/>
      <c r="E14" s="6">
        <v>27455.06</v>
      </c>
      <c r="F14" s="6">
        <f>C14-D14-E14</f>
        <v>1010.0099999999984</v>
      </c>
      <c r="G14" s="6">
        <v>4303.6099999999997</v>
      </c>
    </row>
    <row r="15" spans="1:10">
      <c r="A15" s="4" t="s">
        <v>48</v>
      </c>
      <c r="B15" s="5">
        <f>C15/1282.165</f>
        <v>74.816127409498776</v>
      </c>
      <c r="C15" s="6">
        <v>95926.62</v>
      </c>
      <c r="D15" s="6"/>
      <c r="E15" s="6">
        <v>82276.600000000006</v>
      </c>
      <c r="F15" s="6">
        <f t="shared" ref="F15:F18" si="0">C15-D15-E15</f>
        <v>13650.01999999999</v>
      </c>
      <c r="G15" s="6">
        <v>53755.42</v>
      </c>
    </row>
    <row r="16" spans="1:10" ht="16.5">
      <c r="A16" s="4" t="s">
        <v>49</v>
      </c>
      <c r="B16" s="5">
        <f>C16/13.16</f>
        <v>685.62462006079022</v>
      </c>
      <c r="C16" s="6">
        <v>9022.82</v>
      </c>
      <c r="D16" s="6"/>
      <c r="E16" s="6">
        <v>8896.11</v>
      </c>
      <c r="F16" s="6">
        <f t="shared" si="0"/>
        <v>126.70999999999913</v>
      </c>
      <c r="G16" s="6">
        <v>126.71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f>C18/17.64</f>
        <v>0</v>
      </c>
      <c r="C18" s="6"/>
      <c r="D18" s="6"/>
      <c r="E18" s="6"/>
      <c r="F18" s="6">
        <f t="shared" si="0"/>
        <v>0</v>
      </c>
      <c r="G18" s="6"/>
    </row>
    <row r="19" spans="1:7">
      <c r="A19" s="4" t="s">
        <v>82</v>
      </c>
      <c r="B19" s="5"/>
      <c r="C19" s="6">
        <f>SUM(C14:C18)</f>
        <v>133414.51</v>
      </c>
      <c r="D19" s="6"/>
      <c r="E19" s="6">
        <f>SUM(E14:E18)</f>
        <v>118627.77</v>
      </c>
      <c r="F19" s="6">
        <f>SUM(F14:F18)</f>
        <v>14786.739999999987</v>
      </c>
      <c r="G19" s="6">
        <f>SUM(G14:G18)</f>
        <v>58185.74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16"/>
      <c r="D23" s="20" t="s">
        <v>16</v>
      </c>
      <c r="E23" s="16"/>
      <c r="F23" s="20" t="s">
        <v>17</v>
      </c>
      <c r="G23" s="16"/>
    </row>
    <row r="24" spans="1:7" ht="50.25" customHeight="1">
      <c r="A24" s="9">
        <v>1</v>
      </c>
      <c r="B24" s="22" t="s">
        <v>18</v>
      </c>
      <c r="C24" s="22"/>
      <c r="D24" s="21" t="s">
        <v>19</v>
      </c>
      <c r="E24" s="21"/>
      <c r="F24" s="23"/>
      <c r="G24" s="23"/>
    </row>
    <row r="25" spans="1:7" ht="31.5" customHeight="1">
      <c r="A25" s="9">
        <v>2</v>
      </c>
      <c r="B25" s="22" t="s">
        <v>20</v>
      </c>
      <c r="C25" s="22"/>
      <c r="D25" s="21" t="s">
        <v>19</v>
      </c>
      <c r="E25" s="21"/>
      <c r="F25" s="23"/>
      <c r="G25" s="23"/>
    </row>
    <row r="26" spans="1:7" ht="32.25" customHeight="1">
      <c r="A26" s="9">
        <v>3</v>
      </c>
      <c r="B26" s="22" t="s">
        <v>21</v>
      </c>
      <c r="C26" s="22"/>
      <c r="D26" s="21" t="s">
        <v>25</v>
      </c>
      <c r="E26" s="21"/>
      <c r="F26" s="23">
        <f>0.11*12*C6</f>
        <v>505.56</v>
      </c>
      <c r="G26" s="23"/>
    </row>
    <row r="27" spans="1:7">
      <c r="A27" s="9">
        <v>4</v>
      </c>
      <c r="B27" s="22" t="s">
        <v>22</v>
      </c>
      <c r="C27" s="22"/>
      <c r="D27" s="21" t="s">
        <v>23</v>
      </c>
      <c r="E27" s="21"/>
      <c r="F27" s="23">
        <f>0.14*12*C6</f>
        <v>643.44000000000005</v>
      </c>
      <c r="G27" s="23"/>
    </row>
    <row r="28" spans="1:7" ht="30" customHeight="1">
      <c r="A28" s="9">
        <v>5</v>
      </c>
      <c r="B28" s="22" t="s">
        <v>24</v>
      </c>
      <c r="C28" s="22"/>
      <c r="D28" s="21" t="s">
        <v>25</v>
      </c>
      <c r="E28" s="21"/>
      <c r="F28" s="23">
        <f>0.53*12*C6</f>
        <v>2435.88</v>
      </c>
      <c r="G28" s="23"/>
    </row>
    <row r="29" spans="1:7" ht="46.5" customHeight="1">
      <c r="A29" s="9">
        <v>6</v>
      </c>
      <c r="B29" s="22" t="s">
        <v>26</v>
      </c>
      <c r="C29" s="22"/>
      <c r="D29" s="21" t="s">
        <v>27</v>
      </c>
      <c r="E29" s="21"/>
      <c r="F29" s="23">
        <f>0.91*12*C6</f>
        <v>4182.3599999999997</v>
      </c>
      <c r="G29" s="23"/>
    </row>
    <row r="30" spans="1:7" ht="29.25" customHeight="1">
      <c r="A30" s="9">
        <v>7</v>
      </c>
      <c r="B30" s="22" t="s">
        <v>28</v>
      </c>
      <c r="C30" s="22"/>
      <c r="D30" s="21" t="s">
        <v>77</v>
      </c>
      <c r="E30" s="21"/>
      <c r="F30" s="23"/>
      <c r="G30" s="23"/>
    </row>
    <row r="31" spans="1:7" ht="29.25" customHeight="1">
      <c r="A31" s="9">
        <v>8</v>
      </c>
      <c r="B31" s="22" t="s">
        <v>29</v>
      </c>
      <c r="C31" s="22"/>
      <c r="D31" s="21" t="s">
        <v>19</v>
      </c>
      <c r="E31" s="21"/>
      <c r="F31" s="23">
        <f>1.45*12*C6</f>
        <v>6664.2</v>
      </c>
      <c r="G31" s="23"/>
    </row>
    <row r="32" spans="1:7" ht="30" customHeight="1">
      <c r="A32" s="9">
        <v>9</v>
      </c>
      <c r="B32" s="22" t="s">
        <v>30</v>
      </c>
      <c r="C32" s="22"/>
      <c r="D32" s="21" t="s">
        <v>78</v>
      </c>
      <c r="E32" s="21"/>
      <c r="F32" s="23"/>
      <c r="G32" s="23"/>
    </row>
    <row r="33" spans="1:7" ht="31.5" customHeight="1">
      <c r="A33" s="9"/>
      <c r="B33" s="22" t="s">
        <v>31</v>
      </c>
      <c r="C33" s="22"/>
      <c r="D33" s="21"/>
      <c r="E33" s="21"/>
      <c r="F33" s="23">
        <f>SUM(F24:G32)</f>
        <v>14431.439999999999</v>
      </c>
      <c r="G33" s="23"/>
    </row>
    <row r="35" spans="1:7">
      <c r="A35" s="1" t="s">
        <v>32</v>
      </c>
    </row>
    <row r="37" spans="1:7" ht="44.25" customHeight="1">
      <c r="A37" s="9" t="s">
        <v>14</v>
      </c>
      <c r="B37" s="21" t="s">
        <v>33</v>
      </c>
      <c r="C37" s="21"/>
      <c r="D37" s="20" t="s">
        <v>34</v>
      </c>
      <c r="E37" s="16"/>
      <c r="F37" s="20" t="s">
        <v>35</v>
      </c>
      <c r="G37" s="16"/>
    </row>
    <row r="38" spans="1:7" ht="30.75" customHeight="1">
      <c r="A38" s="9">
        <v>1</v>
      </c>
      <c r="B38" s="22" t="s">
        <v>97</v>
      </c>
      <c r="C38" s="22"/>
      <c r="D38" s="21" t="s">
        <v>95</v>
      </c>
      <c r="E38" s="21" t="s">
        <v>95</v>
      </c>
      <c r="F38" s="23">
        <v>2244.75</v>
      </c>
      <c r="G38" s="23"/>
    </row>
    <row r="39" spans="1:7" ht="30.75" customHeight="1">
      <c r="A39" s="9">
        <v>2</v>
      </c>
      <c r="B39" s="22" t="s">
        <v>98</v>
      </c>
      <c r="C39" s="22"/>
      <c r="D39" s="21" t="s">
        <v>96</v>
      </c>
      <c r="E39" s="21" t="s">
        <v>96</v>
      </c>
      <c r="F39" s="23">
        <v>67.709999999999994</v>
      </c>
      <c r="G39" s="23"/>
    </row>
    <row r="40" spans="1:7" ht="31.5" customHeight="1">
      <c r="A40" s="9"/>
      <c r="B40" s="18" t="s">
        <v>93</v>
      </c>
      <c r="C40" s="19"/>
      <c r="D40" s="20"/>
      <c r="E40" s="16"/>
      <c r="F40" s="15">
        <f>SUM(F38:G39)</f>
        <v>2312.46</v>
      </c>
      <c r="G40" s="16"/>
    </row>
    <row r="42" spans="1:7">
      <c r="A42" s="1" t="s">
        <v>36</v>
      </c>
      <c r="D42" s="7">
        <f>1.36*12*C6</f>
        <v>6250.56</v>
      </c>
      <c r="E42" s="1" t="s">
        <v>37</v>
      </c>
    </row>
    <row r="43" spans="1:7">
      <c r="A43" s="1" t="s">
        <v>38</v>
      </c>
      <c r="D43" s="7">
        <f>D56*5.3%</f>
        <v>1482.93417</v>
      </c>
      <c r="E43" s="1" t="s">
        <v>37</v>
      </c>
    </row>
    <row r="45" spans="1:7">
      <c r="A45" s="1" t="s">
        <v>54</v>
      </c>
    </row>
    <row r="46" spans="1:7">
      <c r="A46" s="1" t="s">
        <v>86</v>
      </c>
    </row>
    <row r="47" spans="1:7">
      <c r="B47" s="1" t="s">
        <v>53</v>
      </c>
      <c r="F47" s="7">
        <v>32279.360000000001</v>
      </c>
      <c r="G47" s="1" t="s">
        <v>37</v>
      </c>
    </row>
    <row r="49" spans="1:7">
      <c r="A49" s="1" t="s">
        <v>87</v>
      </c>
    </row>
    <row r="50" spans="1:7">
      <c r="B50" s="1" t="s">
        <v>52</v>
      </c>
      <c r="F50" s="7">
        <f>F33+F40+D42</f>
        <v>22994.46</v>
      </c>
      <c r="G50" s="1" t="s">
        <v>37</v>
      </c>
    </row>
    <row r="52" spans="1:7">
      <c r="A52" s="1" t="s">
        <v>88</v>
      </c>
      <c r="F52" s="7">
        <f>F47-F50</f>
        <v>9284.9000000000015</v>
      </c>
      <c r="G52" s="1" t="s">
        <v>37</v>
      </c>
    </row>
    <row r="53" spans="1:7">
      <c r="B53" s="1" t="s">
        <v>51</v>
      </c>
      <c r="F53" s="7"/>
    </row>
    <row r="55" spans="1:7">
      <c r="A55" s="1" t="s">
        <v>39</v>
      </c>
    </row>
    <row r="56" spans="1:7">
      <c r="B56" s="1" t="s">
        <v>89</v>
      </c>
      <c r="D56" s="11">
        <v>27979.89</v>
      </c>
      <c r="E56" s="1" t="s">
        <v>37</v>
      </c>
    </row>
    <row r="57" spans="1:7">
      <c r="D57" s="7"/>
    </row>
    <row r="58" spans="1:7">
      <c r="A58" s="1" t="s">
        <v>90</v>
      </c>
      <c r="D58" s="7"/>
    </row>
    <row r="59" spans="1:7">
      <c r="A59" s="1" t="s">
        <v>92</v>
      </c>
      <c r="D59" s="7"/>
      <c r="E59" s="7">
        <v>4299.47</v>
      </c>
      <c r="F59" s="1" t="s">
        <v>37</v>
      </c>
    </row>
    <row r="60" spans="1:7">
      <c r="A60" s="1" t="s">
        <v>91</v>
      </c>
      <c r="D60" s="7"/>
    </row>
    <row r="61" spans="1:7">
      <c r="A61" s="1" t="s">
        <v>92</v>
      </c>
      <c r="D61" s="7"/>
      <c r="E61" s="7">
        <v>18613.77</v>
      </c>
      <c r="F61" s="1" t="s">
        <v>37</v>
      </c>
    </row>
    <row r="62" spans="1:7" ht="66" customHeight="1"/>
    <row r="63" spans="1:7">
      <c r="A63" s="1" t="s">
        <v>40</v>
      </c>
    </row>
    <row r="65" spans="1:7" ht="76.5">
      <c r="A65" s="8" t="s">
        <v>41</v>
      </c>
      <c r="B65" s="17" t="s">
        <v>42</v>
      </c>
      <c r="C65" s="17"/>
      <c r="D65" s="8" t="s">
        <v>43</v>
      </c>
      <c r="E65" s="17" t="s">
        <v>44</v>
      </c>
      <c r="F65" s="17"/>
      <c r="G65" s="8" t="s">
        <v>45</v>
      </c>
    </row>
    <row r="66" spans="1:7" ht="30" customHeight="1">
      <c r="A66" s="14" t="s">
        <v>46</v>
      </c>
      <c r="B66" s="13" t="s">
        <v>67</v>
      </c>
      <c r="C66" s="13"/>
      <c r="D66" s="10">
        <v>1</v>
      </c>
      <c r="E66" s="13" t="s">
        <v>69</v>
      </c>
      <c r="F66" s="13"/>
      <c r="G66" s="10">
        <v>1</v>
      </c>
    </row>
    <row r="67" spans="1:7" ht="32.25" customHeight="1">
      <c r="A67" s="14"/>
      <c r="B67" s="13" t="s">
        <v>55</v>
      </c>
      <c r="C67" s="13"/>
      <c r="D67" s="10">
        <v>1</v>
      </c>
      <c r="E67" s="13" t="s">
        <v>69</v>
      </c>
      <c r="F67" s="13"/>
      <c r="G67" s="10">
        <v>1</v>
      </c>
    </row>
    <row r="68" spans="1:7" ht="28.5" customHeight="1">
      <c r="A68" s="14"/>
      <c r="B68" s="13" t="s">
        <v>56</v>
      </c>
      <c r="C68" s="13"/>
      <c r="D68" s="10"/>
      <c r="E68" s="13" t="s">
        <v>69</v>
      </c>
      <c r="F68" s="13"/>
      <c r="G68" s="10"/>
    </row>
    <row r="69" spans="1:7" ht="33.75" customHeight="1">
      <c r="A69" s="10" t="s">
        <v>57</v>
      </c>
      <c r="B69" s="13" t="s">
        <v>58</v>
      </c>
      <c r="C69" s="13"/>
      <c r="D69" s="10"/>
      <c r="E69" s="13" t="s">
        <v>70</v>
      </c>
      <c r="F69" s="13"/>
      <c r="G69" s="10"/>
    </row>
    <row r="70" spans="1:7" ht="43.5" customHeight="1">
      <c r="A70" s="14" t="s">
        <v>59</v>
      </c>
      <c r="B70" s="13" t="s">
        <v>68</v>
      </c>
      <c r="C70" s="13"/>
      <c r="D70" s="10"/>
      <c r="E70" s="13" t="s">
        <v>71</v>
      </c>
      <c r="F70" s="13"/>
      <c r="G70" s="10"/>
    </row>
    <row r="71" spans="1:7" ht="69" customHeight="1">
      <c r="A71" s="14"/>
      <c r="B71" s="13" t="s">
        <v>60</v>
      </c>
      <c r="C71" s="13"/>
      <c r="D71" s="10"/>
      <c r="E71" s="13" t="s">
        <v>72</v>
      </c>
      <c r="F71" s="13"/>
      <c r="G71" s="10"/>
    </row>
    <row r="72" spans="1:7" ht="37.5" customHeight="1">
      <c r="A72" s="14"/>
      <c r="B72" s="13" t="s">
        <v>64</v>
      </c>
      <c r="C72" s="13"/>
      <c r="D72" s="10">
        <v>1</v>
      </c>
      <c r="E72" s="13" t="s">
        <v>73</v>
      </c>
      <c r="F72" s="13"/>
      <c r="G72" s="10">
        <v>1</v>
      </c>
    </row>
    <row r="73" spans="1:7" ht="60" customHeight="1">
      <c r="A73" s="14"/>
      <c r="B73" s="13" t="s">
        <v>65</v>
      </c>
      <c r="C73" s="13"/>
      <c r="D73" s="10"/>
      <c r="E73" s="13" t="s">
        <v>74</v>
      </c>
      <c r="F73" s="13"/>
      <c r="G73" s="10"/>
    </row>
    <row r="74" spans="1:7" ht="33" customHeight="1">
      <c r="A74" s="14"/>
      <c r="B74" s="13" t="s">
        <v>66</v>
      </c>
      <c r="C74" s="13"/>
      <c r="D74" s="10"/>
      <c r="E74" s="13" t="s">
        <v>75</v>
      </c>
      <c r="F74" s="13"/>
      <c r="G74" s="10"/>
    </row>
    <row r="75" spans="1:7" ht="42.75" customHeight="1">
      <c r="A75" s="14"/>
      <c r="B75" s="13" t="s">
        <v>61</v>
      </c>
      <c r="C75" s="13"/>
      <c r="D75" s="10"/>
      <c r="E75" s="13" t="s">
        <v>76</v>
      </c>
      <c r="F75" s="13"/>
      <c r="G75" s="10"/>
    </row>
    <row r="76" spans="1:7" ht="36" customHeight="1">
      <c r="A76" s="14"/>
      <c r="B76" s="13" t="s">
        <v>62</v>
      </c>
      <c r="C76" s="13"/>
      <c r="D76" s="10"/>
      <c r="E76" s="13" t="s">
        <v>71</v>
      </c>
      <c r="F76" s="13"/>
      <c r="G76" s="10"/>
    </row>
    <row r="77" spans="1:7">
      <c r="A77" s="14"/>
      <c r="B77" s="13" t="s">
        <v>63</v>
      </c>
      <c r="C77" s="13"/>
      <c r="D77" s="10"/>
      <c r="E77" s="13"/>
      <c r="F77" s="13"/>
      <c r="G77" s="10"/>
    </row>
    <row r="80" spans="1:7">
      <c r="A80" s="1" t="s">
        <v>80</v>
      </c>
      <c r="F80" s="1" t="s">
        <v>79</v>
      </c>
    </row>
    <row r="82" spans="1:6">
      <c r="A82" s="1" t="s">
        <v>84</v>
      </c>
      <c r="F82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77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B39:C39"/>
    <mergeCell ref="D38:E38"/>
    <mergeCell ref="F38:G38"/>
    <mergeCell ref="D39:E39"/>
    <mergeCell ref="F39:G39"/>
    <mergeCell ref="F40:G40"/>
    <mergeCell ref="B65:C65"/>
    <mergeCell ref="E65:F65"/>
    <mergeCell ref="A66:A68"/>
    <mergeCell ref="B66:C66"/>
    <mergeCell ref="E66:F66"/>
    <mergeCell ref="B67:C67"/>
    <mergeCell ref="E67:F67"/>
    <mergeCell ref="B68:C68"/>
    <mergeCell ref="E68:F68"/>
    <mergeCell ref="B40:C40"/>
    <mergeCell ref="D40:E40"/>
    <mergeCell ref="A70:A77"/>
    <mergeCell ref="B70:C70"/>
    <mergeCell ref="E70:F70"/>
    <mergeCell ref="B71:C71"/>
    <mergeCell ref="E71:F71"/>
    <mergeCell ref="B72:C72"/>
    <mergeCell ref="E72:F72"/>
    <mergeCell ref="B76:C76"/>
    <mergeCell ref="E76:F76"/>
    <mergeCell ref="B77:C77"/>
    <mergeCell ref="E77:F77"/>
    <mergeCell ref="B73:C73"/>
    <mergeCell ref="E73:F73"/>
    <mergeCell ref="B74:C74"/>
    <mergeCell ref="E74:F74"/>
    <mergeCell ref="B75:C75"/>
    <mergeCell ref="E75:F75"/>
    <mergeCell ref="B69:C69"/>
    <mergeCell ref="E69:F6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2013-03-19T08:14:16Z</dcterms:modified>
</cp:coreProperties>
</file>