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32"/>
  <c r="F28"/>
  <c r="F31" l="1"/>
  <c r="F29"/>
  <c r="F25"/>
  <c r="F24"/>
  <c r="F44"/>
  <c r="D46"/>
  <c r="G19"/>
  <c r="E19"/>
  <c r="C19"/>
  <c r="D47"/>
  <c r="F27"/>
  <c r="F26"/>
  <c r="F18"/>
  <c r="F17"/>
  <c r="B17"/>
  <c r="F16"/>
  <c r="F15"/>
  <c r="F14"/>
  <c r="F19" l="1"/>
  <c r="F33"/>
  <c r="F54" s="1"/>
  <c r="F56" s="1"/>
</calcChain>
</file>

<file path=xl/sharedStrings.xml><?xml version="1.0" encoding="utf-8"?>
<sst xmlns="http://schemas.openxmlformats.org/spreadsheetml/2006/main" count="124" uniqueCount="108">
  <si>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</si>
  <si>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</si>
  <si>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</si>
  <si>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</si>
  <si>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</si>
  <si>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</si>
  <si>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</si>
  <si>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</si>
  <si>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</si>
  <si>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</si>
  <si>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</si>
  <si>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</si>
  <si>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</si>
  <si>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</si>
  <si>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</si>
  <si>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</si>
  <si>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</si>
  <si>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</si>
  <si>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</si>
  <si>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</si>
  <si>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</si>
  <si>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</si>
  <si>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</si>
  <si>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</si>
  <si>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</si>
  <si>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</si>
  <si>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</si>
  <si>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</si>
  <si>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</si>
  <si>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</si>
  <si>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</si>
  <si>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</si>
  <si>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</si>
  <si>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</si>
  <si>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</si>
  <si>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</si>
  <si>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</si>
  <si>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</si>
  <si>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</si>
  <si>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</si>
  <si>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</si>
  <si>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</si>
  <si>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</si>
  <si>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</si>
  <si>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</si>
  <si>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</si>
  <si>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</si>
  <si>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</si>
  <si>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</si>
  <si>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</si>
  <si>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</si>
  <si>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</si>
  <si>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</si>
  <si>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</si>
  <si>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</si>
  <si>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</si>
  <si>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</si>
  <si>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</si>
  <si>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</si>
  <si>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</si>
  <si>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</si>
  <si>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</si>
  <si>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</si>
  <si>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</si>
  <si>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</si>
  <si>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</si>
  <si>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</si>
  <si>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</si>
  <si>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</si>
  <si>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</si>
  <si>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</si>
  <si>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</si>
  <si>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</si>
  <si>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</si>
  <si>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</si>
  <si>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</si>
  <si>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</si>
  <si>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</si>
  <si>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</si>
  <si>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</si>
  <si>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</si>
  <si>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</si>
  <si>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</si>
  <si>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</si>
  <si>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</si>
  <si>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</si>
  <si>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</si>
  <si>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</si>
  <si>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</si>
  <si>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</si>
  <si>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</si>
  <si>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</si>
  <si>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</si>
  <si>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</si>
  <si>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4а по улице Советская</t>
  </si>
  <si>
    <t>Октябрь</t>
  </si>
  <si>
    <t>Декабрь</t>
  </si>
  <si>
    <t>кв.14 замена стояка отопления</t>
  </si>
  <si>
    <t>открытие задвижек отопления на дом</t>
  </si>
  <si>
    <t>Январь</t>
  </si>
  <si>
    <t>Февраль</t>
  </si>
  <si>
    <t>Июль</t>
  </si>
  <si>
    <t>очистка крыши от снега и льда</t>
  </si>
  <si>
    <t>проверка и прочистка дымоходов</t>
  </si>
  <si>
    <t>окраска распределительных шкафов</t>
  </si>
  <si>
    <t>кв.14 ремонт дощатых полов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</si>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</sst>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49" workbookViewId="0">
      <selection activeCell="E64" sqref="E6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981.3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23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106</v>
      </c>
      <c r="G13" s="13" t="s">
        <v>107</v>
      </c>
      <c r="H13" s="2"/>
      <c r="I13" s="2"/>
      <c r="J13" s="2"/>
    </row>
    <row r="14" spans="1:10">
      <c r="A14" s="4" t="s">
        <v>47</v>
      </c>
      <c r="B14" s="5">
        <f>C14/2.495</f>
        <v>34067.73547094188</v>
      </c>
      <c r="C14" s="6">
        <v>84999</v>
      </c>
      <c r="D14" s="6"/>
      <c r="E14" s="6">
        <v>83657.22</v>
      </c>
      <c r="F14" s="6">
        <f>C14-D14-E14</f>
        <v>1341.7799999999988</v>
      </c>
      <c r="G14" s="6">
        <v>1341.78</v>
      </c>
    </row>
    <row r="15" spans="1:10">
      <c r="A15" s="4" t="s">
        <v>48</v>
      </c>
      <c r="B15" s="5">
        <f>C15/1282.165</f>
        <v>159.72667324408326</v>
      </c>
      <c r="C15" s="6">
        <v>204795.95</v>
      </c>
      <c r="D15" s="6"/>
      <c r="E15" s="6">
        <v>201136.2</v>
      </c>
      <c r="F15" s="6">
        <f t="shared" ref="F15:F18" si="0">C15-D15-E15</f>
        <v>3659.75</v>
      </c>
      <c r="G15" s="6">
        <v>3659.75</v>
      </c>
    </row>
    <row r="16" spans="1:10" ht="16.5">
      <c r="A16" s="4" t="s">
        <v>49</v>
      </c>
      <c r="B16" s="5">
        <f>C16/13.16</f>
        <v>2577.6990881458964</v>
      </c>
      <c r="C16" s="6">
        <v>33922.519999999997</v>
      </c>
      <c r="D16" s="6"/>
      <c r="E16" s="6">
        <v>33922.519999999997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2578</v>
      </c>
      <c r="C18" s="6">
        <v>51424.49</v>
      </c>
      <c r="D18" s="6"/>
      <c r="E18" s="6">
        <v>51424.49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375141.96</v>
      </c>
      <c r="D19" s="6"/>
      <c r="E19" s="6">
        <f>SUM(E14:E18)</f>
        <v>370140.43000000005</v>
      </c>
      <c r="F19" s="6">
        <f>SUM(F14:F18)</f>
        <v>5001.5299999999988</v>
      </c>
      <c r="G19" s="6">
        <f>SUM(G14:G18)</f>
        <v>5001.53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>
        <f>0.47*12*C6</f>
        <v>5534.5319999999992</v>
      </c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>
        <f>1.51*12*C6</f>
        <v>17781.155999999999</v>
      </c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0.1*12*C6</f>
        <v>1177.5600000000002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1648.5840000000001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0.69*12*C6</f>
        <v>8125.1639999999989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10715.796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17074.62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>
        <f>0.23*12*C6</f>
        <v>2708.3879999999999</v>
      </c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64765.799999999996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102</v>
      </c>
      <c r="C38" s="17"/>
      <c r="D38" s="18" t="s">
        <v>99</v>
      </c>
      <c r="E38" s="18"/>
      <c r="F38" s="19">
        <v>1114</v>
      </c>
      <c r="G38" s="19"/>
    </row>
    <row r="39" spans="1:7" ht="30.75" customHeight="1">
      <c r="A39" s="9">
        <v>2</v>
      </c>
      <c r="B39" s="17" t="s">
        <v>103</v>
      </c>
      <c r="C39" s="17"/>
      <c r="D39" s="18" t="s">
        <v>100</v>
      </c>
      <c r="E39" s="18"/>
      <c r="F39" s="19">
        <v>797.37</v>
      </c>
      <c r="G39" s="19"/>
    </row>
    <row r="40" spans="1:7" ht="30.75" customHeight="1">
      <c r="A40" s="11">
        <v>3</v>
      </c>
      <c r="B40" s="17" t="s">
        <v>104</v>
      </c>
      <c r="C40" s="17"/>
      <c r="D40" s="18" t="s">
        <v>101</v>
      </c>
      <c r="E40" s="18"/>
      <c r="F40" s="19">
        <v>234</v>
      </c>
      <c r="G40" s="19"/>
    </row>
    <row r="41" spans="1:7" ht="30.75" customHeight="1">
      <c r="A41" s="11">
        <v>4</v>
      </c>
      <c r="B41" s="17" t="s">
        <v>97</v>
      </c>
      <c r="C41" s="17"/>
      <c r="D41" s="18" t="s">
        <v>95</v>
      </c>
      <c r="E41" s="18"/>
      <c r="F41" s="19">
        <v>4547.22</v>
      </c>
      <c r="G41" s="19"/>
    </row>
    <row r="42" spans="1:7" ht="30.75" customHeight="1">
      <c r="A42" s="11">
        <v>5</v>
      </c>
      <c r="B42" s="17" t="s">
        <v>105</v>
      </c>
      <c r="C42" s="17"/>
      <c r="D42" s="18" t="s">
        <v>95</v>
      </c>
      <c r="E42" s="18"/>
      <c r="F42" s="19">
        <v>1562</v>
      </c>
      <c r="G42" s="19"/>
    </row>
    <row r="43" spans="1:7" ht="30.75" customHeight="1">
      <c r="A43" s="11">
        <v>6</v>
      </c>
      <c r="B43" s="17" t="s">
        <v>98</v>
      </c>
      <c r="C43" s="17"/>
      <c r="D43" s="18" t="s">
        <v>96</v>
      </c>
      <c r="E43" s="18"/>
      <c r="F43" s="19">
        <v>2790.86</v>
      </c>
      <c r="G43" s="19"/>
    </row>
    <row r="44" spans="1:7" ht="31.5" customHeight="1">
      <c r="A44" s="9"/>
      <c r="B44" s="24" t="s">
        <v>93</v>
      </c>
      <c r="C44" s="25"/>
      <c r="D44" s="15"/>
      <c r="E44" s="16"/>
      <c r="F44" s="22">
        <f>SUM(F38:G43)</f>
        <v>11045.45</v>
      </c>
      <c r="G44" s="16"/>
    </row>
    <row r="46" spans="1:7">
      <c r="A46" s="1" t="s">
        <v>36</v>
      </c>
      <c r="D46" s="7">
        <f>1.36*12*C6</f>
        <v>16014.815999999999</v>
      </c>
      <c r="E46" s="1" t="s">
        <v>37</v>
      </c>
    </row>
    <row r="47" spans="1:7">
      <c r="A47" s="1" t="s">
        <v>38</v>
      </c>
      <c r="D47" s="7">
        <f>D60*5.3%</f>
        <v>6832.4064900000003</v>
      </c>
      <c r="E47" s="1" t="s">
        <v>37</v>
      </c>
    </row>
    <row r="49" spans="1:7">
      <c r="A49" s="1" t="s">
        <v>54</v>
      </c>
    </row>
    <row r="50" spans="1:7">
      <c r="A50" s="1" t="s">
        <v>86</v>
      </c>
    </row>
    <row r="51" spans="1:7">
      <c r="B51" s="1" t="s">
        <v>53</v>
      </c>
      <c r="F51" s="7">
        <v>132328.69</v>
      </c>
      <c r="G51" s="1" t="s">
        <v>37</v>
      </c>
    </row>
    <row r="53" spans="1:7">
      <c r="A53" s="1" t="s">
        <v>87</v>
      </c>
    </row>
    <row r="54" spans="1:7">
      <c r="B54" s="1" t="s">
        <v>52</v>
      </c>
      <c r="F54" s="7">
        <f>F33+F44+D46</f>
        <v>91826.065999999992</v>
      </c>
      <c r="G54" s="1" t="s">
        <v>37</v>
      </c>
    </row>
    <row r="56" spans="1:7">
      <c r="A56" s="1" t="s">
        <v>88</v>
      </c>
      <c r="F56" s="7">
        <f>F51-F54</f>
        <v>40502.624000000011</v>
      </c>
      <c r="G56" s="1" t="s">
        <v>37</v>
      </c>
    </row>
    <row r="57" spans="1:7">
      <c r="B57" s="1" t="s">
        <v>51</v>
      </c>
      <c r="F57" s="7"/>
    </row>
    <row r="59" spans="1:7">
      <c r="A59" s="1" t="s">
        <v>39</v>
      </c>
    </row>
    <row r="60" spans="1:7">
      <c r="B60" s="1" t="s">
        <v>89</v>
      </c>
      <c r="D60" s="12">
        <v>128913.33</v>
      </c>
      <c r="E60" s="1" t="s">
        <v>37</v>
      </c>
    </row>
    <row r="61" spans="1:7">
      <c r="D61" s="7"/>
    </row>
    <row r="62" spans="1:7">
      <c r="A62" s="1" t="s">
        <v>90</v>
      </c>
      <c r="D62" s="7"/>
    </row>
    <row r="63" spans="1:7">
      <c r="A63" s="1" t="s">
        <v>92</v>
      </c>
      <c r="D63" s="7"/>
      <c r="E63" s="7">
        <v>3415.36</v>
      </c>
      <c r="F63" s="1" t="s">
        <v>37</v>
      </c>
    </row>
    <row r="64" spans="1:7">
      <c r="A64" s="1" t="s">
        <v>91</v>
      </c>
      <c r="D64" s="7"/>
    </row>
    <row r="65" spans="1:7">
      <c r="A65" s="1" t="s">
        <v>92</v>
      </c>
      <c r="D65" s="7"/>
      <c r="E65" s="7">
        <v>3335.98</v>
      </c>
      <c r="F65" s="1" t="s">
        <v>37</v>
      </c>
    </row>
    <row r="66" spans="1:7" ht="66" customHeight="1"/>
    <row r="67" spans="1:7">
      <c r="A67" s="1" t="s">
        <v>40</v>
      </c>
    </row>
    <row r="69" spans="1:7" ht="76.5">
      <c r="A69" s="8" t="s">
        <v>41</v>
      </c>
      <c r="B69" s="23" t="s">
        <v>42</v>
      </c>
      <c r="C69" s="23"/>
      <c r="D69" s="8" t="s">
        <v>43</v>
      </c>
      <c r="E69" s="23" t="s">
        <v>44</v>
      </c>
      <c r="F69" s="23"/>
      <c r="G69" s="8" t="s">
        <v>45</v>
      </c>
    </row>
    <row r="70" spans="1:7" ht="30" customHeight="1">
      <c r="A70" s="20" t="s">
        <v>46</v>
      </c>
      <c r="B70" s="21" t="s">
        <v>67</v>
      </c>
      <c r="C70" s="21"/>
      <c r="D70" s="10"/>
      <c r="E70" s="21" t="s">
        <v>69</v>
      </c>
      <c r="F70" s="21"/>
      <c r="G70" s="10"/>
    </row>
    <row r="71" spans="1:7" ht="32.25" customHeight="1">
      <c r="A71" s="20"/>
      <c r="B71" s="21" t="s">
        <v>55</v>
      </c>
      <c r="C71" s="21"/>
      <c r="D71" s="10"/>
      <c r="E71" s="21" t="s">
        <v>69</v>
      </c>
      <c r="F71" s="21"/>
      <c r="G71" s="10"/>
    </row>
    <row r="72" spans="1:7" ht="28.5" customHeight="1">
      <c r="A72" s="20"/>
      <c r="B72" s="21" t="s">
        <v>56</v>
      </c>
      <c r="C72" s="21"/>
      <c r="D72" s="10"/>
      <c r="E72" s="21" t="s">
        <v>69</v>
      </c>
      <c r="F72" s="21"/>
      <c r="G72" s="10"/>
    </row>
    <row r="73" spans="1:7" ht="33.75" customHeight="1">
      <c r="A73" s="10" t="s">
        <v>57</v>
      </c>
      <c r="B73" s="21" t="s">
        <v>58</v>
      </c>
      <c r="C73" s="21"/>
      <c r="D73" s="10"/>
      <c r="E73" s="21" t="s">
        <v>70</v>
      </c>
      <c r="F73" s="21"/>
      <c r="G73" s="10"/>
    </row>
    <row r="74" spans="1:7" ht="43.5" customHeight="1">
      <c r="A74" s="20" t="s">
        <v>59</v>
      </c>
      <c r="B74" s="21" t="s">
        <v>68</v>
      </c>
      <c r="C74" s="21"/>
      <c r="D74" s="10"/>
      <c r="E74" s="21" t="s">
        <v>71</v>
      </c>
      <c r="F74" s="21"/>
      <c r="G74" s="10"/>
    </row>
    <row r="75" spans="1:7" ht="69" customHeight="1">
      <c r="A75" s="20"/>
      <c r="B75" s="21" t="s">
        <v>60</v>
      </c>
      <c r="C75" s="21"/>
      <c r="D75" s="10">
        <v>1</v>
      </c>
      <c r="E75" s="21" t="s">
        <v>72</v>
      </c>
      <c r="F75" s="21"/>
      <c r="G75" s="10">
        <v>1</v>
      </c>
    </row>
    <row r="76" spans="1:7" ht="37.5" customHeight="1">
      <c r="A76" s="20"/>
      <c r="B76" s="21" t="s">
        <v>64</v>
      </c>
      <c r="C76" s="21"/>
      <c r="D76" s="10"/>
      <c r="E76" s="21" t="s">
        <v>73</v>
      </c>
      <c r="F76" s="21"/>
      <c r="G76" s="10"/>
    </row>
    <row r="77" spans="1:7" ht="60" customHeight="1">
      <c r="A77" s="20"/>
      <c r="B77" s="21" t="s">
        <v>65</v>
      </c>
      <c r="C77" s="21"/>
      <c r="D77" s="10">
        <v>1</v>
      </c>
      <c r="E77" s="21" t="s">
        <v>74</v>
      </c>
      <c r="F77" s="21"/>
      <c r="G77" s="10">
        <v>1</v>
      </c>
    </row>
    <row r="78" spans="1:7" ht="33" customHeight="1">
      <c r="A78" s="20"/>
      <c r="B78" s="21" t="s">
        <v>66</v>
      </c>
      <c r="C78" s="21"/>
      <c r="D78" s="10"/>
      <c r="E78" s="21" t="s">
        <v>75</v>
      </c>
      <c r="F78" s="21"/>
      <c r="G78" s="10"/>
    </row>
    <row r="79" spans="1:7" ht="42.75" customHeight="1">
      <c r="A79" s="20"/>
      <c r="B79" s="21" t="s">
        <v>61</v>
      </c>
      <c r="C79" s="21"/>
      <c r="D79" s="10"/>
      <c r="E79" s="21" t="s">
        <v>76</v>
      </c>
      <c r="F79" s="21"/>
      <c r="G79" s="10"/>
    </row>
    <row r="80" spans="1:7" ht="36" customHeight="1">
      <c r="A80" s="20"/>
      <c r="B80" s="21" t="s">
        <v>62</v>
      </c>
      <c r="C80" s="21"/>
      <c r="D80" s="10"/>
      <c r="E80" s="21" t="s">
        <v>71</v>
      </c>
      <c r="F80" s="21"/>
      <c r="G80" s="10"/>
    </row>
    <row r="81" spans="1:7">
      <c r="A81" s="20"/>
      <c r="B81" s="21" t="s">
        <v>63</v>
      </c>
      <c r="C81" s="21"/>
      <c r="D81" s="10">
        <v>1</v>
      </c>
      <c r="E81" s="21"/>
      <c r="F81" s="21"/>
      <c r="G81" s="10">
        <v>1</v>
      </c>
    </row>
    <row r="84" spans="1:7">
      <c r="A84" s="1" t="s">
        <v>80</v>
      </c>
      <c r="F84" s="1" t="s">
        <v>79</v>
      </c>
    </row>
    <row r="86" spans="1:7">
      <c r="A86" s="1" t="s">
        <v>84</v>
      </c>
      <c r="F86" s="1" t="s">
        <v>81</v>
      </c>
    </row>
  </sheetData>
  <sortState ref="B38:G43">
    <sortCondition ref="D38:D43" customList="Январь,Февраль,Март,Апрель,Май,Июнь,Июль,Август,Сентябрь,Октябрь,Ноябрь,Декабрь"/>
  </sortState>
  <mergeCells count="89">
    <mergeCell ref="B42:C42"/>
    <mergeCell ref="D42:E42"/>
    <mergeCell ref="F42:G42"/>
    <mergeCell ref="B43:C43"/>
    <mergeCell ref="D43:E43"/>
    <mergeCell ref="F43:G43"/>
    <mergeCell ref="A74:A81"/>
    <mergeCell ref="B74:C74"/>
    <mergeCell ref="E74:F74"/>
    <mergeCell ref="B75:C75"/>
    <mergeCell ref="E75:F75"/>
    <mergeCell ref="B76:C76"/>
    <mergeCell ref="E76:F76"/>
    <mergeCell ref="B80:C80"/>
    <mergeCell ref="E80:F80"/>
    <mergeCell ref="B81:C81"/>
    <mergeCell ref="E81:F81"/>
    <mergeCell ref="B77:C77"/>
    <mergeCell ref="E77:F77"/>
    <mergeCell ref="B78:C78"/>
    <mergeCell ref="E78:F78"/>
    <mergeCell ref="B79:C79"/>
    <mergeCell ref="E79:F79"/>
    <mergeCell ref="F44:G44"/>
    <mergeCell ref="B69:C69"/>
    <mergeCell ref="E69:F69"/>
    <mergeCell ref="B44:C44"/>
    <mergeCell ref="D44:E44"/>
    <mergeCell ref="B73:C73"/>
    <mergeCell ref="E73:F73"/>
    <mergeCell ref="A70:A72"/>
    <mergeCell ref="B70:C70"/>
    <mergeCell ref="E70:F70"/>
    <mergeCell ref="B71:C71"/>
    <mergeCell ref="E71:F71"/>
    <mergeCell ref="B72:C72"/>
    <mergeCell ref="E72:F72"/>
    <mergeCell ref="B37:C37"/>
    <mergeCell ref="D37:E37"/>
    <mergeCell ref="F37:G37"/>
    <mergeCell ref="B38:C38"/>
    <mergeCell ref="B39:C39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2013-03-19T07:57:47Z</dcterms:modified>
</cp:coreProperties>
</file>