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9"/>
  <c r="F28"/>
  <c r="F26"/>
  <c r="F25"/>
  <c r="F24"/>
  <c r="F31" l="1"/>
  <c r="F46"/>
  <c r="D48"/>
  <c r="G19"/>
  <c r="E19"/>
  <c r="C19"/>
  <c r="D49"/>
  <c r="F27"/>
  <c r="F18"/>
  <c r="F17"/>
  <c r="B17"/>
  <c r="F16"/>
  <c r="F15"/>
  <c r="F14"/>
  <c r="F19" l="1"/>
  <c r="F33"/>
  <c r="F56" s="1"/>
  <c r="F58" s="1"/>
</calcChain>
</file>

<file path=xl/sharedStrings.xml><?xml version="1.0" encoding="utf-8"?>
<sst xmlns="http://schemas.openxmlformats.org/spreadsheetml/2006/main" count="128" uniqueCount="109">
  <si>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</si>
  <si>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</si>
  <si>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</si>
  <si>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</si>
  <si>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</si>
  <si>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</si>
  <si>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</si>
  <si>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</si>
  <si>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</si>
  <si>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</si>
  <si>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</si>
  <si>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</si>
  <si>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</si>
  <si>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</si>
  <si>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</si>
  <si>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</si>
  <si>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</si>
  <si>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</si>
  <si>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</si>
  <si>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</si>
  <si>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</si>
  <si>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</si>
  <si>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</si>
  <si>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</si>
  <si>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</si>
  <si>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</si>
  <si>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</si>
  <si>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</si>
  <si>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</si>
  <si>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</si>
  <si>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</si>
  <si>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</si>
  <si>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</si>
  <si>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</si>
  <si>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</si>
  <si>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</si>
  <si>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</si>
  <si>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</si>
  <si>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</si>
  <si>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</si>
  <si>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</si>
  <si>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</si>
  <si>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</si>
  <si>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</si>
  <si>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</si>
  <si>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</si>
  <si>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</si>
  <si>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</si>
  <si>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</si>
  <si>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</si>
  <si>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</si>
  <si>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</si>
  <si>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</si>
  <si>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</si>
  <si>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</si>
  <si>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</si>
  <si>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</si>
  <si>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</si>
  <si>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</si>
  <si>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</si>
  <si>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</si>
  <si>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</si>
  <si>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</si>
  <si>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</si>
  <si>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</si>
  <si>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</si>
  <si>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</si>
  <si>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</si>
  <si>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</si>
  <si>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</si>
  <si>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</si>
  <si>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</si>
  <si>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</si>
  <si>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</si>
  <si>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</si>
  <si>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</si>
  <si>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</si>
  <si>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</si>
  <si>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</si>
  <si>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</si>
  <si>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</si>
  <si>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</si>
  <si>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</si>
  <si>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</si>
  <si>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</si>
  <si>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</si>
  <si>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</si>
  <si>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</si>
  <si>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</si>
  <si>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</si>
  <si>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</si>
  <si>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</si>
  <si>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</si>
  <si>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</si>
  <si>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13 по улице Проспект Труда </t>
  </si>
  <si>
    <t>Апрель</t>
  </si>
  <si>
    <t>Май</t>
  </si>
  <si>
    <t>Сентябрь</t>
  </si>
  <si>
    <t>замена эл.проводки в местах общего пользования,ремонт освещения</t>
  </si>
  <si>
    <t>кв.20 замена подводки с/отопления</t>
  </si>
  <si>
    <t>кв.1 ремонт лежака отопления</t>
  </si>
  <si>
    <t>кв.1,8 замена лежака отопления</t>
  </si>
  <si>
    <t>кв.20 замена стояка отопления</t>
  </si>
  <si>
    <t>Январь</t>
  </si>
  <si>
    <t>Март</t>
  </si>
  <si>
    <t>очистка крыши от снега и льда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</si>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</sst>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9" workbookViewId="0">
      <selection activeCell="E66" sqref="E6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479.2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27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107</v>
      </c>
      <c r="G13" s="13" t="s">
        <v>108</v>
      </c>
      <c r="H13" s="2"/>
      <c r="I13" s="2"/>
      <c r="J13" s="2"/>
    </row>
    <row r="14" spans="1:10">
      <c r="A14" s="4" t="s">
        <v>47</v>
      </c>
      <c r="B14" s="5">
        <f>C14/2.495</f>
        <v>24178.152304609215</v>
      </c>
      <c r="C14" s="6">
        <v>60324.49</v>
      </c>
      <c r="D14" s="6"/>
      <c r="E14" s="6">
        <v>53100.21</v>
      </c>
      <c r="F14" s="6">
        <f>C14-D14-E14</f>
        <v>7224.2799999999988</v>
      </c>
      <c r="G14" s="6">
        <v>17393.8</v>
      </c>
    </row>
    <row r="15" spans="1:10">
      <c r="A15" s="4" t="s">
        <v>48</v>
      </c>
      <c r="B15" s="5">
        <f>C15/1282.165</f>
        <v>100.27657126812852</v>
      </c>
      <c r="C15" s="6">
        <v>128571.11</v>
      </c>
      <c r="D15" s="6"/>
      <c r="E15" s="6">
        <v>109994.03</v>
      </c>
      <c r="F15" s="6">
        <f t="shared" ref="F15:F18" si="0">C15-D15-E15</f>
        <v>18577.080000000002</v>
      </c>
      <c r="G15" s="6">
        <v>53828.959999999999</v>
      </c>
    </row>
    <row r="16" spans="1:10" ht="16.5">
      <c r="A16" s="4" t="s">
        <v>49</v>
      </c>
      <c r="B16" s="5">
        <f>C16/13.16</f>
        <v>1725.3852583586627</v>
      </c>
      <c r="C16" s="6">
        <v>22706.07</v>
      </c>
      <c r="D16" s="6">
        <v>143.03</v>
      </c>
      <c r="E16" s="6">
        <v>19007.580000000002</v>
      </c>
      <c r="F16" s="6">
        <f t="shared" si="0"/>
        <v>3555.4599999999991</v>
      </c>
      <c r="G16" s="6">
        <v>5391.49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1725</v>
      </c>
      <c r="C18" s="6">
        <v>34570.81</v>
      </c>
      <c r="D18" s="6">
        <v>203.86</v>
      </c>
      <c r="E18" s="6">
        <v>28829.74</v>
      </c>
      <c r="F18" s="6">
        <f t="shared" si="0"/>
        <v>5537.2099999999955</v>
      </c>
      <c r="G18" s="6">
        <v>8557.75</v>
      </c>
    </row>
    <row r="19" spans="1:7">
      <c r="A19" s="4" t="s">
        <v>82</v>
      </c>
      <c r="B19" s="5"/>
      <c r="C19" s="6">
        <f>SUM(C14:C18)</f>
        <v>246172.48</v>
      </c>
      <c r="D19" s="6"/>
      <c r="E19" s="6">
        <f>SUM(E14:E18)</f>
        <v>210931.56</v>
      </c>
      <c r="F19" s="6">
        <f>SUM(F14:F18)</f>
        <v>34894.03</v>
      </c>
      <c r="G19" s="6">
        <f>SUM(G14:G18)</f>
        <v>85172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3" t="s">
        <v>18</v>
      </c>
      <c r="C24" s="23"/>
      <c r="D24" s="24" t="s">
        <v>19</v>
      </c>
      <c r="E24" s="24"/>
      <c r="F24" s="22">
        <f>0.47*12*C6</f>
        <v>2702.6879999999996</v>
      </c>
      <c r="G24" s="22"/>
    </row>
    <row r="25" spans="1:7" ht="31.5" customHeight="1">
      <c r="A25" s="9">
        <v>2</v>
      </c>
      <c r="B25" s="23" t="s">
        <v>20</v>
      </c>
      <c r="C25" s="23"/>
      <c r="D25" s="24" t="s">
        <v>19</v>
      </c>
      <c r="E25" s="24"/>
      <c r="F25" s="22">
        <f>1.51*12*C6</f>
        <v>8683.1040000000012</v>
      </c>
      <c r="G25" s="22"/>
    </row>
    <row r="26" spans="1:7" ht="32.25" customHeight="1">
      <c r="A26" s="9">
        <v>3</v>
      </c>
      <c r="B26" s="23" t="s">
        <v>21</v>
      </c>
      <c r="C26" s="23"/>
      <c r="D26" s="24" t="s">
        <v>25</v>
      </c>
      <c r="E26" s="24"/>
      <c r="F26" s="22">
        <f>0.1*12*C6</f>
        <v>575.04000000000008</v>
      </c>
      <c r="G26" s="22"/>
    </row>
    <row r="27" spans="1:7">
      <c r="A27" s="9">
        <v>4</v>
      </c>
      <c r="B27" s="23" t="s">
        <v>22</v>
      </c>
      <c r="C27" s="23"/>
      <c r="D27" s="24" t="s">
        <v>23</v>
      </c>
      <c r="E27" s="24"/>
      <c r="F27" s="22">
        <f>0.14*12*C6</f>
        <v>805.05600000000004</v>
      </c>
      <c r="G27" s="22"/>
    </row>
    <row r="28" spans="1:7" ht="30" customHeight="1">
      <c r="A28" s="9">
        <v>5</v>
      </c>
      <c r="B28" s="23" t="s">
        <v>24</v>
      </c>
      <c r="C28" s="23"/>
      <c r="D28" s="24" t="s">
        <v>25</v>
      </c>
      <c r="E28" s="24"/>
      <c r="F28" s="22">
        <f>0.6*12*C6</f>
        <v>3450.24</v>
      </c>
      <c r="G28" s="22"/>
    </row>
    <row r="29" spans="1:7" ht="46.5" customHeight="1">
      <c r="A29" s="9">
        <v>6</v>
      </c>
      <c r="B29" s="23" t="s">
        <v>26</v>
      </c>
      <c r="C29" s="23"/>
      <c r="D29" s="24" t="s">
        <v>27</v>
      </c>
      <c r="E29" s="24"/>
      <c r="F29" s="22">
        <f>0.82*12*C6</f>
        <v>4715.3279999999995</v>
      </c>
      <c r="G29" s="22"/>
    </row>
    <row r="30" spans="1:7" ht="29.25" customHeight="1">
      <c r="A30" s="9">
        <v>7</v>
      </c>
      <c r="B30" s="23" t="s">
        <v>28</v>
      </c>
      <c r="C30" s="23"/>
      <c r="D30" s="24" t="s">
        <v>77</v>
      </c>
      <c r="E30" s="24"/>
      <c r="F30" s="22"/>
      <c r="G30" s="22"/>
    </row>
    <row r="31" spans="1:7" ht="29.25" customHeight="1">
      <c r="A31" s="9">
        <v>8</v>
      </c>
      <c r="B31" s="23" t="s">
        <v>29</v>
      </c>
      <c r="C31" s="23"/>
      <c r="D31" s="24" t="s">
        <v>19</v>
      </c>
      <c r="E31" s="24"/>
      <c r="F31" s="22">
        <f>1.45*12*C6</f>
        <v>8338.08</v>
      </c>
      <c r="G31" s="22"/>
    </row>
    <row r="32" spans="1:7" ht="30" customHeight="1">
      <c r="A32" s="9">
        <v>9</v>
      </c>
      <c r="B32" s="23" t="s">
        <v>30</v>
      </c>
      <c r="C32" s="23"/>
      <c r="D32" s="24" t="s">
        <v>78</v>
      </c>
      <c r="E32" s="24"/>
      <c r="F32" s="22"/>
      <c r="G32" s="22"/>
    </row>
    <row r="33" spans="1:7" ht="31.5" customHeight="1">
      <c r="A33" s="9"/>
      <c r="B33" s="23" t="s">
        <v>31</v>
      </c>
      <c r="C33" s="23"/>
      <c r="D33" s="24"/>
      <c r="E33" s="24"/>
      <c r="F33" s="22">
        <f>SUM(F24:G32)</f>
        <v>29269.536</v>
      </c>
      <c r="G33" s="22"/>
    </row>
    <row r="35" spans="1:7">
      <c r="A35" s="1" t="s">
        <v>32</v>
      </c>
    </row>
    <row r="37" spans="1:7" ht="44.25" customHeight="1">
      <c r="A37" s="9" t="s">
        <v>14</v>
      </c>
      <c r="B37" s="24" t="s">
        <v>33</v>
      </c>
      <c r="C37" s="24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3" t="s">
        <v>105</v>
      </c>
      <c r="C38" s="23"/>
      <c r="D38" s="24" t="s">
        <v>103</v>
      </c>
      <c r="E38" s="24"/>
      <c r="F38" s="22">
        <v>3219</v>
      </c>
      <c r="G38" s="22"/>
    </row>
    <row r="39" spans="1:7" ht="30.75" customHeight="1">
      <c r="A39" s="9">
        <v>2</v>
      </c>
      <c r="B39" s="23" t="s">
        <v>105</v>
      </c>
      <c r="C39" s="23"/>
      <c r="D39" s="24" t="s">
        <v>104</v>
      </c>
      <c r="E39" s="24"/>
      <c r="F39" s="22">
        <v>1074</v>
      </c>
      <c r="G39" s="22"/>
    </row>
    <row r="40" spans="1:7" ht="30.75" customHeight="1">
      <c r="A40" s="11">
        <v>3</v>
      </c>
      <c r="B40" s="23" t="s">
        <v>98</v>
      </c>
      <c r="C40" s="23"/>
      <c r="D40" s="24" t="s">
        <v>95</v>
      </c>
      <c r="E40" s="24"/>
      <c r="F40" s="22">
        <v>1120.29</v>
      </c>
      <c r="G40" s="22"/>
    </row>
    <row r="41" spans="1:7" ht="30.75" customHeight="1">
      <c r="A41" s="11">
        <v>4</v>
      </c>
      <c r="B41" s="23" t="s">
        <v>106</v>
      </c>
      <c r="C41" s="23"/>
      <c r="D41" s="24" t="s">
        <v>95</v>
      </c>
      <c r="E41" s="24"/>
      <c r="F41" s="22">
        <v>2172.42</v>
      </c>
      <c r="G41" s="22"/>
    </row>
    <row r="42" spans="1:7" ht="30.75" customHeight="1">
      <c r="A42" s="11">
        <v>5</v>
      </c>
      <c r="B42" s="23" t="s">
        <v>99</v>
      </c>
      <c r="C42" s="23"/>
      <c r="D42" s="24" t="s">
        <v>96</v>
      </c>
      <c r="E42" s="24"/>
      <c r="F42" s="22">
        <v>3672.92</v>
      </c>
      <c r="G42" s="22"/>
    </row>
    <row r="43" spans="1:7" ht="30.75" customHeight="1">
      <c r="A43" s="11">
        <v>6</v>
      </c>
      <c r="B43" s="23" t="s">
        <v>100</v>
      </c>
      <c r="C43" s="23"/>
      <c r="D43" s="24" t="s">
        <v>97</v>
      </c>
      <c r="E43" s="24"/>
      <c r="F43" s="22">
        <v>1517.78</v>
      </c>
      <c r="G43" s="22"/>
    </row>
    <row r="44" spans="1:7" ht="30.75" customHeight="1">
      <c r="A44" s="11">
        <v>7</v>
      </c>
      <c r="B44" s="23" t="s">
        <v>101</v>
      </c>
      <c r="C44" s="23"/>
      <c r="D44" s="24" t="s">
        <v>97</v>
      </c>
      <c r="E44" s="24"/>
      <c r="F44" s="22">
        <v>3062.95</v>
      </c>
      <c r="G44" s="22"/>
    </row>
    <row r="45" spans="1:7" ht="30.75" customHeight="1">
      <c r="A45" s="11">
        <v>8</v>
      </c>
      <c r="B45" s="23" t="s">
        <v>102</v>
      </c>
      <c r="C45" s="23"/>
      <c r="D45" s="24" t="s">
        <v>97</v>
      </c>
      <c r="E45" s="24"/>
      <c r="F45" s="22">
        <v>1139.0999999999999</v>
      </c>
      <c r="G45" s="22"/>
    </row>
    <row r="46" spans="1:7" ht="31.5" customHeight="1">
      <c r="A46" s="9"/>
      <c r="B46" s="19" t="s">
        <v>93</v>
      </c>
      <c r="C46" s="20"/>
      <c r="D46" s="21"/>
      <c r="E46" s="17"/>
      <c r="F46" s="16">
        <f>SUM(F38:G45)</f>
        <v>16978.46</v>
      </c>
      <c r="G46" s="17"/>
    </row>
    <row r="48" spans="1:7">
      <c r="A48" s="1" t="s">
        <v>36</v>
      </c>
      <c r="D48" s="7">
        <f>1.36*12*C6</f>
        <v>7820.5439999999999</v>
      </c>
      <c r="E48" s="1" t="s">
        <v>37</v>
      </c>
    </row>
    <row r="49" spans="1:7">
      <c r="A49" s="1" t="s">
        <v>38</v>
      </c>
      <c r="D49" s="7">
        <f>D62*5.3%</f>
        <v>2713.6529999999998</v>
      </c>
      <c r="E49" s="1" t="s">
        <v>37</v>
      </c>
    </row>
    <row r="51" spans="1:7">
      <c r="A51" s="1" t="s">
        <v>54</v>
      </c>
    </row>
    <row r="52" spans="1:7">
      <c r="A52" s="1" t="s">
        <v>86</v>
      </c>
    </row>
    <row r="53" spans="1:7">
      <c r="B53" s="1" t="s">
        <v>53</v>
      </c>
      <c r="F53" s="7">
        <v>59858.33</v>
      </c>
      <c r="G53" s="1" t="s">
        <v>37</v>
      </c>
    </row>
    <row r="55" spans="1:7">
      <c r="A55" s="1" t="s">
        <v>87</v>
      </c>
    </row>
    <row r="56" spans="1:7">
      <c r="B56" s="1" t="s">
        <v>52</v>
      </c>
      <c r="F56" s="7">
        <f>F33+F46+D48</f>
        <v>54068.54</v>
      </c>
      <c r="G56" s="1" t="s">
        <v>37</v>
      </c>
    </row>
    <row r="58" spans="1:7">
      <c r="A58" s="1" t="s">
        <v>88</v>
      </c>
      <c r="F58" s="7">
        <f>F53-F56</f>
        <v>5789.7900000000009</v>
      </c>
      <c r="G58" s="1" t="s">
        <v>37</v>
      </c>
    </row>
    <row r="59" spans="1:7">
      <c r="B59" s="1" t="s">
        <v>51</v>
      </c>
      <c r="F59" s="7"/>
    </row>
    <row r="61" spans="1:7">
      <c r="A61" s="1" t="s">
        <v>39</v>
      </c>
    </row>
    <row r="62" spans="1:7">
      <c r="B62" s="1" t="s">
        <v>89</v>
      </c>
      <c r="D62" s="12">
        <v>51201</v>
      </c>
      <c r="E62" s="1" t="s">
        <v>37</v>
      </c>
    </row>
    <row r="63" spans="1:7">
      <c r="D63" s="7"/>
    </row>
    <row r="64" spans="1:7">
      <c r="A64" s="1" t="s">
        <v>90</v>
      </c>
      <c r="D64" s="7"/>
    </row>
    <row r="65" spans="1:7">
      <c r="A65" s="1" t="s">
        <v>92</v>
      </c>
      <c r="D65" s="7"/>
      <c r="E65" s="7">
        <v>8657.33</v>
      </c>
      <c r="F65" s="1" t="s">
        <v>37</v>
      </c>
    </row>
    <row r="66" spans="1:7">
      <c r="A66" s="1" t="s">
        <v>91</v>
      </c>
      <c r="D66" s="7"/>
    </row>
    <row r="67" spans="1:7">
      <c r="A67" s="1" t="s">
        <v>92</v>
      </c>
      <c r="D67" s="7"/>
      <c r="E67" s="7">
        <v>24056.11</v>
      </c>
      <c r="F67" s="1" t="s">
        <v>37</v>
      </c>
    </row>
    <row r="68" spans="1:7" ht="66" customHeight="1"/>
    <row r="69" spans="1:7">
      <c r="A69" s="1" t="s">
        <v>40</v>
      </c>
    </row>
    <row r="71" spans="1:7" ht="76.5">
      <c r="A71" s="8" t="s">
        <v>41</v>
      </c>
      <c r="B71" s="18" t="s">
        <v>42</v>
      </c>
      <c r="C71" s="18"/>
      <c r="D71" s="8" t="s">
        <v>43</v>
      </c>
      <c r="E71" s="18" t="s">
        <v>44</v>
      </c>
      <c r="F71" s="18"/>
      <c r="G71" s="8" t="s">
        <v>45</v>
      </c>
    </row>
    <row r="72" spans="1:7" ht="30" customHeight="1">
      <c r="A72" s="15" t="s">
        <v>46</v>
      </c>
      <c r="B72" s="14" t="s">
        <v>67</v>
      </c>
      <c r="C72" s="14"/>
      <c r="D72" s="10">
        <v>3</v>
      </c>
      <c r="E72" s="14" t="s">
        <v>69</v>
      </c>
      <c r="F72" s="14"/>
      <c r="G72" s="10">
        <v>3</v>
      </c>
    </row>
    <row r="73" spans="1:7" ht="32.25" customHeight="1">
      <c r="A73" s="15"/>
      <c r="B73" s="14" t="s">
        <v>55</v>
      </c>
      <c r="C73" s="14"/>
      <c r="D73" s="10"/>
      <c r="E73" s="14" t="s">
        <v>69</v>
      </c>
      <c r="F73" s="14"/>
      <c r="G73" s="10"/>
    </row>
    <row r="74" spans="1:7" ht="28.5" customHeight="1">
      <c r="A74" s="15"/>
      <c r="B74" s="14" t="s">
        <v>56</v>
      </c>
      <c r="C74" s="14"/>
      <c r="D74" s="10"/>
      <c r="E74" s="14" t="s">
        <v>69</v>
      </c>
      <c r="F74" s="14"/>
      <c r="G74" s="10"/>
    </row>
    <row r="75" spans="1:7" ht="33.75" customHeight="1">
      <c r="A75" s="10" t="s">
        <v>57</v>
      </c>
      <c r="B75" s="14" t="s">
        <v>58</v>
      </c>
      <c r="C75" s="14"/>
      <c r="D75" s="10"/>
      <c r="E75" s="14" t="s">
        <v>70</v>
      </c>
      <c r="F75" s="14"/>
      <c r="G75" s="10"/>
    </row>
    <row r="76" spans="1:7" ht="43.5" customHeight="1">
      <c r="A76" s="15" t="s">
        <v>59</v>
      </c>
      <c r="B76" s="14" t="s">
        <v>68</v>
      </c>
      <c r="C76" s="14"/>
      <c r="D76" s="10">
        <v>2</v>
      </c>
      <c r="E76" s="14" t="s">
        <v>71</v>
      </c>
      <c r="F76" s="14"/>
      <c r="G76" s="10">
        <v>2</v>
      </c>
    </row>
    <row r="77" spans="1:7" ht="69" customHeight="1">
      <c r="A77" s="15"/>
      <c r="B77" s="14" t="s">
        <v>60</v>
      </c>
      <c r="C77" s="14"/>
      <c r="D77" s="10">
        <v>3</v>
      </c>
      <c r="E77" s="14" t="s">
        <v>72</v>
      </c>
      <c r="F77" s="14"/>
      <c r="G77" s="10">
        <v>3</v>
      </c>
    </row>
    <row r="78" spans="1:7" ht="37.5" customHeight="1">
      <c r="A78" s="15"/>
      <c r="B78" s="14" t="s">
        <v>64</v>
      </c>
      <c r="C78" s="14"/>
      <c r="D78" s="10">
        <v>1</v>
      </c>
      <c r="E78" s="14" t="s">
        <v>73</v>
      </c>
      <c r="F78" s="14"/>
      <c r="G78" s="10">
        <v>1</v>
      </c>
    </row>
    <row r="79" spans="1:7" ht="60" customHeight="1">
      <c r="A79" s="15"/>
      <c r="B79" s="14" t="s">
        <v>65</v>
      </c>
      <c r="C79" s="14"/>
      <c r="D79" s="10"/>
      <c r="E79" s="14" t="s">
        <v>74</v>
      </c>
      <c r="F79" s="14"/>
      <c r="G79" s="10"/>
    </row>
    <row r="80" spans="1:7" ht="33" customHeight="1">
      <c r="A80" s="15"/>
      <c r="B80" s="14" t="s">
        <v>66</v>
      </c>
      <c r="C80" s="14"/>
      <c r="D80" s="10"/>
      <c r="E80" s="14" t="s">
        <v>75</v>
      </c>
      <c r="F80" s="14"/>
      <c r="G80" s="10"/>
    </row>
    <row r="81" spans="1:7" ht="42.75" customHeight="1">
      <c r="A81" s="15"/>
      <c r="B81" s="14" t="s">
        <v>61</v>
      </c>
      <c r="C81" s="14"/>
      <c r="D81" s="10"/>
      <c r="E81" s="14" t="s">
        <v>76</v>
      </c>
      <c r="F81" s="14"/>
      <c r="G81" s="10"/>
    </row>
    <row r="82" spans="1:7" ht="36" customHeight="1">
      <c r="A82" s="15"/>
      <c r="B82" s="14" t="s">
        <v>62</v>
      </c>
      <c r="C82" s="14"/>
      <c r="D82" s="10">
        <v>1</v>
      </c>
      <c r="E82" s="14" t="s">
        <v>71</v>
      </c>
      <c r="F82" s="14"/>
      <c r="G82" s="10">
        <v>1</v>
      </c>
    </row>
    <row r="83" spans="1:7">
      <c r="A83" s="15"/>
      <c r="B83" s="14" t="s">
        <v>63</v>
      </c>
      <c r="C83" s="14"/>
      <c r="D83" s="10">
        <v>1</v>
      </c>
      <c r="E83" s="14"/>
      <c r="F83" s="14"/>
      <c r="G83" s="10">
        <v>1</v>
      </c>
    </row>
    <row r="86" spans="1:7">
      <c r="A86" s="1" t="s">
        <v>80</v>
      </c>
      <c r="F86" s="1" t="s">
        <v>79</v>
      </c>
    </row>
    <row r="88" spans="1:7">
      <c r="A88" s="1" t="s">
        <v>84</v>
      </c>
      <c r="F88" s="1" t="s">
        <v>81</v>
      </c>
    </row>
  </sheetData>
  <sortState ref="B38:G45">
    <sortCondition ref="D38:D45" customList="Январь,Февраль,Март,Апрель,Май,Июнь,Июль,Август,Сентябрь,Октябрь,Ноябрь,Декабрь"/>
  </sortState>
  <mergeCells count="95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7:C37"/>
    <mergeCell ref="D37:E37"/>
    <mergeCell ref="F37:G37"/>
    <mergeCell ref="B38:C38"/>
    <mergeCell ref="B39:C39"/>
    <mergeCell ref="F44:G44"/>
    <mergeCell ref="F45:G45"/>
    <mergeCell ref="B41:C41"/>
    <mergeCell ref="D41:E41"/>
    <mergeCell ref="F41:G41"/>
    <mergeCell ref="B44:C44"/>
    <mergeCell ref="B45:C45"/>
    <mergeCell ref="D44:E44"/>
    <mergeCell ref="D45:E45"/>
    <mergeCell ref="B42:C42"/>
    <mergeCell ref="D42:E42"/>
    <mergeCell ref="F42:G42"/>
    <mergeCell ref="B43:C43"/>
    <mergeCell ref="D43:E43"/>
    <mergeCell ref="F43:G43"/>
    <mergeCell ref="F46:G46"/>
    <mergeCell ref="B71:C71"/>
    <mergeCell ref="E71:F71"/>
    <mergeCell ref="A72:A74"/>
    <mergeCell ref="B72:C72"/>
    <mergeCell ref="E72:F72"/>
    <mergeCell ref="B73:C73"/>
    <mergeCell ref="E73:F73"/>
    <mergeCell ref="B74:C74"/>
    <mergeCell ref="E74:F74"/>
    <mergeCell ref="B46:C46"/>
    <mergeCell ref="D46:E46"/>
    <mergeCell ref="A76:A83"/>
    <mergeCell ref="B76:C76"/>
    <mergeCell ref="E76:F76"/>
    <mergeCell ref="B77:C77"/>
    <mergeCell ref="E77:F77"/>
    <mergeCell ref="B78:C78"/>
    <mergeCell ref="E78:F78"/>
    <mergeCell ref="B82:C82"/>
    <mergeCell ref="E82:F82"/>
    <mergeCell ref="B83:C83"/>
    <mergeCell ref="E83:F83"/>
    <mergeCell ref="B79:C79"/>
    <mergeCell ref="E79:F79"/>
    <mergeCell ref="B80:C80"/>
    <mergeCell ref="E80:F80"/>
    <mergeCell ref="B81:C81"/>
    <mergeCell ref="E81:F81"/>
    <mergeCell ref="B75:C75"/>
    <mergeCell ref="E75:F7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2013-03-18T14:27:31Z</dcterms:modified>
</cp:coreProperties>
</file>