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32"/>
  <c r="F28"/>
  <c r="F31" l="1"/>
  <c r="F29"/>
  <c r="F25"/>
  <c r="F24"/>
  <c r="F98"/>
  <c r="D100"/>
  <c r="G19"/>
  <c r="E19"/>
  <c r="C19"/>
  <c r="D101"/>
  <c r="F27"/>
  <c r="F26"/>
  <c r="F18"/>
  <c r="F17"/>
  <c r="F16"/>
  <c r="F15"/>
  <c r="F14"/>
  <c r="F19" l="1"/>
  <c r="F33"/>
  <c r="F108" s="1"/>
  <c r="F110" s="1"/>
</calcChain>
</file>

<file path=xl/sharedStrings.xml><?xml version="1.0" encoding="utf-8"?>
<sst xmlns="http://schemas.openxmlformats.org/spreadsheetml/2006/main" count="232" uniqueCount="164">
  <si>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</si>
  <si>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</si>
  <si>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</si>
  <si>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</si>
  <si>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</si>
  <si>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</si>
  <si>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</si>
  <si>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</si>
  <si>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</si>
  <si>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</si>
  <si>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</si>
  <si>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</si>
  <si>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</si>
  <si>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</si>
  <si>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</si>
  <si>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</si>
  <si>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</si>
  <si>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</si>
  <si>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</si>
  <si>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</si>
  <si>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</si>
  <si>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</si>
  <si>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</si>
  <si>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</si>
  <si>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</si>
  <si>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</si>
  <si>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</si>
  <si>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</si>
  <si>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</si>
  <si>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</si>
  <si>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</si>
  <si>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</si>
  <si>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</si>
  <si>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</si>
  <si>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</si>
  <si>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</si>
  <si>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</si>
  <si>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</si>
  <si>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</si>
  <si>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</si>
  <si>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</si>
  <si>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</si>
  <si>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</si>
  <si>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</si>
  <si>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</si>
  <si>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</si>
  <si>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</si>
  <si>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</si>
  <si>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</si>
  <si>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</si>
  <si>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</si>
  <si>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</si>
  <si>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</si>
  <si>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</si>
  <si>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</si>
  <si>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</si>
  <si>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</si>
  <si>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</si>
  <si>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</si>
  <si>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</si>
  <si>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</si>
  <si>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</si>
  <si>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</si>
  <si>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</si>
  <si>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</si>
  <si>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</si>
  <si>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</si>
  <si>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</si>
  <si>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</si>
  <si>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</si>
  <si>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</si>
  <si>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</si>
  <si>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</si>
  <si>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</si>
  <si>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</si>
  <si>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</si>
  <si>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</si>
  <si>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</si>
  <si>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</si>
  <si>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</si>
  <si>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</si>
  <si>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</si>
  <si>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</si>
  <si>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</si>
  <si>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</si>
  <si>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</si>
  <si>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</si>
  <si>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</si>
  <si>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</si>
  <si>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</si>
  <si>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</si>
  <si>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</si>
  <si>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</si>
  <si>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</si>
  <si>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26/1 по улице Посконкина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</si>
  <si>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</si>
  <si>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</si>
  <si>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</si>
  <si>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</si>
  <si>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</si>
  <si>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</si>
  <si>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</si>
  <si>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</si>
  <si>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</si>
  <si>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</si>
  <si>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</si>
  <si>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</si>
  <si>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 эл.проводки</t>
  </si>
  <si>
    <t>коридор ремонт лежака ХВ под полом</t>
  </si>
  <si>
    <t xml:space="preserve">подвал отогрев стояка ХВ </t>
  </si>
  <si>
    <t>подъезд замена врезки ХВ от лежака</t>
  </si>
  <si>
    <t>кв.100 замена стояка канализации</t>
  </si>
  <si>
    <t xml:space="preserve">кв.111 замена стояка ХВ </t>
  </si>
  <si>
    <t>кв.126 прочистка засора канализации по стояку</t>
  </si>
  <si>
    <t xml:space="preserve">кв.11 прочистка врезки ХВ </t>
  </si>
  <si>
    <t>кв.2 замена стояка ХВ</t>
  </si>
  <si>
    <t>кв.27 замена стояка ХВ</t>
  </si>
  <si>
    <t>кв.67 ремонт стояка ХВ,замена врезки ХВ</t>
  </si>
  <si>
    <t>кв.90 замена датчиков движения,ремонт освещения,замена автоматов</t>
  </si>
  <si>
    <t>кв.6 замена лежака ХВ под полом</t>
  </si>
  <si>
    <t>ремонт освещения площадок,ремонт уличного освещения</t>
  </si>
  <si>
    <t>кв.156 замена автоматов</t>
  </si>
  <si>
    <t>ремонт лежака ХВ под полом</t>
  </si>
  <si>
    <t>замена лежака ХВС</t>
  </si>
  <si>
    <t>кв.159 замена врезки ХВ</t>
  </si>
  <si>
    <t>кв.4,5 прочистка лежака канализации</t>
  </si>
  <si>
    <t>кв.61 замена врезки ХВ</t>
  </si>
  <si>
    <t>кв.62 замена врезки ХВ</t>
  </si>
  <si>
    <t>кв.64 ремонт задвижки ХВ,ремонт лежака ХВ</t>
  </si>
  <si>
    <t>кв.23 ремонт эл.проводки,замена автоматов</t>
  </si>
  <si>
    <t>прочистка лежака канализации</t>
  </si>
  <si>
    <t>кв.10 замена стояка ХВ</t>
  </si>
  <si>
    <t>кв.151 замена стояка канализации</t>
  </si>
  <si>
    <t>кв.23 замена стояка канализации</t>
  </si>
  <si>
    <t>кв.57 замена врезки ХВ</t>
  </si>
  <si>
    <t>ремонт освещения площадок</t>
  </si>
  <si>
    <t>кв.1 прочистка лежака канализации</t>
  </si>
  <si>
    <t>кв.1,5 прочистка лежака канализации</t>
  </si>
  <si>
    <t>кв.3 прочистка лежака канализации</t>
  </si>
  <si>
    <t>кв.57 ремонт стояка ХВ</t>
  </si>
  <si>
    <t>кв.68 замена врезки ХВ</t>
  </si>
  <si>
    <t>замена лежака ХВ</t>
  </si>
  <si>
    <t>заполнение с/отопления</t>
  </si>
  <si>
    <t>кв.1 замена стояка ХВ</t>
  </si>
  <si>
    <t>кв.23 ремонт стояка отопления</t>
  </si>
  <si>
    <t>ремонт задвижки ХВ</t>
  </si>
  <si>
    <t>кв.109 замена стояка ХВ</t>
  </si>
  <si>
    <t>кв.11 замена стояка канализации</t>
  </si>
  <si>
    <t>кв.126 ремонт освещения,замена автоматов</t>
  </si>
  <si>
    <t>кв.3 прочистка засора лежака канализации</t>
  </si>
  <si>
    <t>кв.3 прочистка засора стояка и лежака канализации</t>
  </si>
  <si>
    <t>кв.48 ремонт вентиля на стояке ХВ</t>
  </si>
  <si>
    <t>ремонт уличного освещения</t>
  </si>
  <si>
    <t>кв.151 замена подводки отопления</t>
  </si>
  <si>
    <t>очистка крыши от снега и льда</t>
  </si>
  <si>
    <t>кв.152 косметический ремонт</t>
  </si>
  <si>
    <t>ремонт дощатых полов</t>
  </si>
  <si>
    <t>кв.5 ремонт бетонных полов</t>
  </si>
  <si>
    <t>ремонт стены парапета</t>
  </si>
  <si>
    <t>ремонт мягкой кровли</t>
  </si>
  <si>
    <t>ремонт бетонных полов</t>
  </si>
  <si>
    <t>кв.157 ремонт мягкой кровли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</si>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</sst>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topLeftCell="A103" workbookViewId="0">
      <selection activeCell="E118" sqref="E11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2966.3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160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162</v>
      </c>
      <c r="G13" s="14" t="s">
        <v>163</v>
      </c>
      <c r="H13" s="2"/>
      <c r="I13" s="2"/>
      <c r="J13" s="2"/>
    </row>
    <row r="14" spans="1:10">
      <c r="A14" s="4" t="s">
        <v>47</v>
      </c>
      <c r="B14" s="5">
        <f>C14/2.495</f>
        <v>209575.9158316633</v>
      </c>
      <c r="C14" s="6">
        <v>522891.91</v>
      </c>
      <c r="D14" s="6"/>
      <c r="E14" s="6">
        <v>502187</v>
      </c>
      <c r="F14" s="6">
        <f>C14-D14-E14</f>
        <v>20704.909999999974</v>
      </c>
      <c r="G14" s="6">
        <v>34772.550000000003</v>
      </c>
    </row>
    <row r="15" spans="1:10">
      <c r="A15" s="4" t="s">
        <v>48</v>
      </c>
      <c r="B15" s="5">
        <f>C15/1282.165</f>
        <v>477.34190997258543</v>
      </c>
      <c r="C15" s="6">
        <v>612031.09</v>
      </c>
      <c r="D15" s="6"/>
      <c r="E15" s="6">
        <v>574749.93999999994</v>
      </c>
      <c r="F15" s="6">
        <f t="shared" ref="F15:F18" si="0">C15-D15-E15</f>
        <v>37281.150000000023</v>
      </c>
      <c r="G15" s="6">
        <v>137604.67000000001</v>
      </c>
    </row>
    <row r="16" spans="1:10" ht="16.5">
      <c r="A16" s="4" t="s">
        <v>49</v>
      </c>
      <c r="B16" s="5">
        <f>C16/13.16</f>
        <v>10485.34574468085</v>
      </c>
      <c r="C16" s="6">
        <v>137987.15</v>
      </c>
      <c r="D16" s="6">
        <v>1213.68</v>
      </c>
      <c r="E16" s="6">
        <v>130843.25</v>
      </c>
      <c r="F16" s="6">
        <f t="shared" si="0"/>
        <v>5930.2200000000012</v>
      </c>
      <c r="G16" s="6">
        <v>9860.08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10485</v>
      </c>
      <c r="C18" s="6">
        <v>209147.57</v>
      </c>
      <c r="D18" s="6">
        <v>1740.78</v>
      </c>
      <c r="E18" s="6">
        <v>198189.85</v>
      </c>
      <c r="F18" s="6">
        <f t="shared" si="0"/>
        <v>9216.9400000000023</v>
      </c>
      <c r="G18" s="6">
        <v>14792</v>
      </c>
    </row>
    <row r="19" spans="1:7">
      <c r="A19" s="4" t="s">
        <v>82</v>
      </c>
      <c r="B19" s="5"/>
      <c r="C19" s="6">
        <f>SUM(C14:C18)</f>
        <v>1482057.72</v>
      </c>
      <c r="D19" s="6"/>
      <c r="E19" s="6">
        <f>SUM(E14:E18)</f>
        <v>1405970.04</v>
      </c>
      <c r="F19" s="6">
        <f>SUM(F14:F18)</f>
        <v>73133.22</v>
      </c>
      <c r="G19" s="6">
        <f>SUM(G14:G18)</f>
        <v>197029.30000000002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16729.932000000001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53749.356000000007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3559.5600000000009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4983.3840000000009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0.69*12*C6</f>
        <v>24560.964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32391.996000000003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51613.619999999995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>
        <f>0.23*12*C6</f>
        <v>8186.9880000000012</v>
      </c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195775.80000000002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107</v>
      </c>
      <c r="C38" s="16"/>
      <c r="D38" s="17" t="s">
        <v>95</v>
      </c>
      <c r="E38" s="17"/>
      <c r="F38" s="15">
        <v>3186.18</v>
      </c>
      <c r="G38" s="15"/>
    </row>
    <row r="39" spans="1:7" ht="30.75" customHeight="1">
      <c r="A39" s="9">
        <v>2</v>
      </c>
      <c r="B39" s="16" t="s">
        <v>154</v>
      </c>
      <c r="C39" s="16"/>
      <c r="D39" s="17" t="s">
        <v>95</v>
      </c>
      <c r="E39" s="17"/>
      <c r="F39" s="15">
        <v>2332</v>
      </c>
      <c r="G39" s="15"/>
    </row>
    <row r="40" spans="1:7" ht="30.75" customHeight="1">
      <c r="A40" s="11">
        <v>3</v>
      </c>
      <c r="B40" s="16" t="s">
        <v>108</v>
      </c>
      <c r="C40" s="16"/>
      <c r="D40" s="17" t="s">
        <v>96</v>
      </c>
      <c r="E40" s="17"/>
      <c r="F40" s="15">
        <v>5412.54</v>
      </c>
      <c r="G40" s="15"/>
    </row>
    <row r="41" spans="1:7" ht="30.75" customHeight="1">
      <c r="A41" s="11">
        <v>4</v>
      </c>
      <c r="B41" s="16" t="s">
        <v>109</v>
      </c>
      <c r="C41" s="16"/>
      <c r="D41" s="17" t="s">
        <v>96</v>
      </c>
      <c r="E41" s="17"/>
      <c r="F41" s="15">
        <v>1600.73</v>
      </c>
      <c r="G41" s="15"/>
    </row>
    <row r="42" spans="1:7" ht="30.75" customHeight="1">
      <c r="A42" s="11">
        <v>5</v>
      </c>
      <c r="B42" s="16" t="s">
        <v>110</v>
      </c>
      <c r="C42" s="16"/>
      <c r="D42" s="17" t="s">
        <v>96</v>
      </c>
      <c r="E42" s="17"/>
      <c r="F42" s="15">
        <v>3542.54</v>
      </c>
      <c r="G42" s="15"/>
    </row>
    <row r="43" spans="1:7" ht="30.75" customHeight="1">
      <c r="A43" s="11">
        <v>6</v>
      </c>
      <c r="B43" s="16" t="s">
        <v>111</v>
      </c>
      <c r="C43" s="16"/>
      <c r="D43" s="17" t="s">
        <v>96</v>
      </c>
      <c r="E43" s="17"/>
      <c r="F43" s="15">
        <v>3221.97</v>
      </c>
      <c r="G43" s="15"/>
    </row>
    <row r="44" spans="1:7" ht="30.75" customHeight="1">
      <c r="A44" s="11">
        <v>7</v>
      </c>
      <c r="B44" s="16" t="s">
        <v>112</v>
      </c>
      <c r="C44" s="16"/>
      <c r="D44" s="17" t="s">
        <v>96</v>
      </c>
      <c r="E44" s="17"/>
      <c r="F44" s="15">
        <v>3461.88</v>
      </c>
      <c r="G44" s="15"/>
    </row>
    <row r="45" spans="1:7" ht="30.75" customHeight="1">
      <c r="A45" s="11">
        <v>8</v>
      </c>
      <c r="B45" s="16" t="s">
        <v>113</v>
      </c>
      <c r="C45" s="16"/>
      <c r="D45" s="17" t="s">
        <v>96</v>
      </c>
      <c r="E45" s="17"/>
      <c r="F45" s="15">
        <v>1465.73</v>
      </c>
      <c r="G45" s="15"/>
    </row>
    <row r="46" spans="1:7" ht="30.75" customHeight="1">
      <c r="A46" s="11">
        <v>9</v>
      </c>
      <c r="B46" s="16" t="s">
        <v>155</v>
      </c>
      <c r="C46" s="16"/>
      <c r="D46" s="17" t="s">
        <v>96</v>
      </c>
      <c r="E46" s="17"/>
      <c r="F46" s="15">
        <v>5444</v>
      </c>
      <c r="G46" s="15"/>
    </row>
    <row r="47" spans="1:7" ht="30.75" customHeight="1">
      <c r="A47" s="11">
        <v>10</v>
      </c>
      <c r="B47" s="16" t="s">
        <v>114</v>
      </c>
      <c r="C47" s="16"/>
      <c r="D47" s="17" t="s">
        <v>97</v>
      </c>
      <c r="E47" s="17"/>
      <c r="F47" s="15">
        <v>2367.2399999999998</v>
      </c>
      <c r="G47" s="15"/>
    </row>
    <row r="48" spans="1:7" ht="30.75" customHeight="1">
      <c r="A48" s="11">
        <v>11</v>
      </c>
      <c r="B48" s="16" t="s">
        <v>115</v>
      </c>
      <c r="C48" s="16"/>
      <c r="D48" s="17" t="s">
        <v>97</v>
      </c>
      <c r="E48" s="17"/>
      <c r="F48" s="15">
        <v>3691.54</v>
      </c>
      <c r="G48" s="15"/>
    </row>
    <row r="49" spans="1:7" ht="30.75" customHeight="1">
      <c r="A49" s="11">
        <v>12</v>
      </c>
      <c r="B49" s="16" t="s">
        <v>116</v>
      </c>
      <c r="C49" s="16"/>
      <c r="D49" s="17" t="s">
        <v>97</v>
      </c>
      <c r="E49" s="17"/>
      <c r="F49" s="15">
        <v>4536.6000000000004</v>
      </c>
      <c r="G49" s="15"/>
    </row>
    <row r="50" spans="1:7" ht="30.75" customHeight="1">
      <c r="A50" s="11">
        <v>13</v>
      </c>
      <c r="B50" s="16" t="s">
        <v>117</v>
      </c>
      <c r="C50" s="16"/>
      <c r="D50" s="17" t="s">
        <v>97</v>
      </c>
      <c r="E50" s="17"/>
      <c r="F50" s="15">
        <v>2187.64</v>
      </c>
      <c r="G50" s="15"/>
    </row>
    <row r="51" spans="1:7" ht="30.75" customHeight="1">
      <c r="A51" s="11">
        <v>14</v>
      </c>
      <c r="B51" s="16" t="s">
        <v>118</v>
      </c>
      <c r="C51" s="16"/>
      <c r="D51" s="17" t="s">
        <v>97</v>
      </c>
      <c r="E51" s="17"/>
      <c r="F51" s="15">
        <v>3495.36</v>
      </c>
      <c r="G51" s="15"/>
    </row>
    <row r="52" spans="1:7" ht="30.75" customHeight="1">
      <c r="A52" s="11">
        <v>15</v>
      </c>
      <c r="B52" s="16" t="s">
        <v>119</v>
      </c>
      <c r="C52" s="16"/>
      <c r="D52" s="17" t="s">
        <v>98</v>
      </c>
      <c r="E52" s="17"/>
      <c r="F52" s="15">
        <v>3528.16</v>
      </c>
      <c r="G52" s="15"/>
    </row>
    <row r="53" spans="1:7" ht="30.75" customHeight="1">
      <c r="A53" s="11">
        <v>16</v>
      </c>
      <c r="B53" s="16" t="s">
        <v>120</v>
      </c>
      <c r="C53" s="16"/>
      <c r="D53" s="17" t="s">
        <v>98</v>
      </c>
      <c r="E53" s="17"/>
      <c r="F53" s="15">
        <v>922.7</v>
      </c>
      <c r="G53" s="15"/>
    </row>
    <row r="54" spans="1:7" ht="30.75" customHeight="1">
      <c r="A54" s="11">
        <v>17</v>
      </c>
      <c r="B54" s="16" t="s">
        <v>121</v>
      </c>
      <c r="C54" s="16"/>
      <c r="D54" s="17" t="s">
        <v>98</v>
      </c>
      <c r="E54" s="17"/>
      <c r="F54" s="15">
        <v>216.5</v>
      </c>
      <c r="G54" s="15"/>
    </row>
    <row r="55" spans="1:7" ht="30.75" customHeight="1">
      <c r="A55" s="11">
        <v>18</v>
      </c>
      <c r="B55" s="16" t="s">
        <v>122</v>
      </c>
      <c r="C55" s="16"/>
      <c r="D55" s="17" t="s">
        <v>99</v>
      </c>
      <c r="E55" s="17"/>
      <c r="F55" s="15">
        <v>1654.27</v>
      </c>
      <c r="G55" s="15"/>
    </row>
    <row r="56" spans="1:7" ht="30.75" customHeight="1">
      <c r="A56" s="11">
        <v>19</v>
      </c>
      <c r="B56" s="16" t="s">
        <v>123</v>
      </c>
      <c r="C56" s="16"/>
      <c r="D56" s="17" t="s">
        <v>100</v>
      </c>
      <c r="E56" s="17"/>
      <c r="F56" s="15">
        <v>145182</v>
      </c>
      <c r="G56" s="15"/>
    </row>
    <row r="57" spans="1:7" ht="30.75" customHeight="1">
      <c r="A57" s="11">
        <v>20</v>
      </c>
      <c r="B57" s="16" t="s">
        <v>124</v>
      </c>
      <c r="C57" s="16"/>
      <c r="D57" s="17" t="s">
        <v>100</v>
      </c>
      <c r="E57" s="17"/>
      <c r="F57" s="15">
        <v>1587.22</v>
      </c>
      <c r="G57" s="15"/>
    </row>
    <row r="58" spans="1:7" ht="30.75" customHeight="1">
      <c r="A58" s="11">
        <v>21</v>
      </c>
      <c r="B58" s="16" t="s">
        <v>125</v>
      </c>
      <c r="C58" s="16"/>
      <c r="D58" s="17" t="s">
        <v>100</v>
      </c>
      <c r="E58" s="17"/>
      <c r="F58" s="15">
        <v>2302.85</v>
      </c>
      <c r="G58" s="15"/>
    </row>
    <row r="59" spans="1:7" ht="30.75" customHeight="1">
      <c r="A59" s="11">
        <v>22</v>
      </c>
      <c r="B59" s="16" t="s">
        <v>126</v>
      </c>
      <c r="C59" s="16"/>
      <c r="D59" s="17" t="s">
        <v>100</v>
      </c>
      <c r="E59" s="17"/>
      <c r="F59" s="15">
        <v>4677.4799999999996</v>
      </c>
      <c r="G59" s="15"/>
    </row>
    <row r="60" spans="1:7" ht="30.75" customHeight="1">
      <c r="A60" s="13">
        <v>23</v>
      </c>
      <c r="B60" s="16" t="s">
        <v>127</v>
      </c>
      <c r="C60" s="16"/>
      <c r="D60" s="17" t="s">
        <v>100</v>
      </c>
      <c r="E60" s="17"/>
      <c r="F60" s="15">
        <v>1393.85</v>
      </c>
      <c r="G60" s="15"/>
    </row>
    <row r="61" spans="1:7" ht="30.75" customHeight="1">
      <c r="A61" s="13">
        <v>24</v>
      </c>
      <c r="B61" s="16" t="s">
        <v>128</v>
      </c>
      <c r="C61" s="16"/>
      <c r="D61" s="17" t="s">
        <v>100</v>
      </c>
      <c r="E61" s="17"/>
      <c r="F61" s="15">
        <v>3348.77</v>
      </c>
      <c r="G61" s="15"/>
    </row>
    <row r="62" spans="1:7" ht="30.75" customHeight="1">
      <c r="A62" s="13">
        <v>25</v>
      </c>
      <c r="B62" s="16" t="s">
        <v>129</v>
      </c>
      <c r="C62" s="16"/>
      <c r="D62" s="17" t="s">
        <v>100</v>
      </c>
      <c r="E62" s="17"/>
      <c r="F62" s="15">
        <v>2113.4899999999998</v>
      </c>
      <c r="G62" s="15"/>
    </row>
    <row r="63" spans="1:7" ht="30.75" customHeight="1">
      <c r="A63" s="13">
        <v>26</v>
      </c>
      <c r="B63" s="16" t="s">
        <v>156</v>
      </c>
      <c r="C63" s="16"/>
      <c r="D63" s="17" t="s">
        <v>100</v>
      </c>
      <c r="E63" s="17"/>
      <c r="F63" s="15">
        <v>6572</v>
      </c>
      <c r="G63" s="15"/>
    </row>
    <row r="64" spans="1:7" ht="30.75" customHeight="1">
      <c r="A64" s="13">
        <v>27</v>
      </c>
      <c r="B64" s="16" t="s">
        <v>130</v>
      </c>
      <c r="C64" s="16"/>
      <c r="D64" s="17" t="s">
        <v>101</v>
      </c>
      <c r="E64" s="17"/>
      <c r="F64" s="15">
        <v>775.53</v>
      </c>
      <c r="G64" s="15"/>
    </row>
    <row r="65" spans="1:7" ht="30.75" customHeight="1">
      <c r="A65" s="13">
        <v>28</v>
      </c>
      <c r="B65" s="16" t="s">
        <v>131</v>
      </c>
      <c r="C65" s="16"/>
      <c r="D65" s="17" t="s">
        <v>101</v>
      </c>
      <c r="E65" s="17"/>
      <c r="F65" s="15">
        <v>4718.5</v>
      </c>
      <c r="G65" s="15"/>
    </row>
    <row r="66" spans="1:7" ht="30.75" customHeight="1">
      <c r="A66" s="13">
        <v>29</v>
      </c>
      <c r="B66" s="16" t="s">
        <v>132</v>
      </c>
      <c r="C66" s="16"/>
      <c r="D66" s="17" t="s">
        <v>101</v>
      </c>
      <c r="E66" s="17"/>
      <c r="F66" s="15">
        <v>4693.74</v>
      </c>
      <c r="G66" s="15"/>
    </row>
    <row r="67" spans="1:7" ht="30.75" customHeight="1">
      <c r="A67" s="13">
        <v>30</v>
      </c>
      <c r="B67" s="16" t="s">
        <v>133</v>
      </c>
      <c r="C67" s="16"/>
      <c r="D67" s="17" t="s">
        <v>101</v>
      </c>
      <c r="E67" s="17"/>
      <c r="F67" s="15">
        <v>1797.04</v>
      </c>
      <c r="G67" s="15"/>
    </row>
    <row r="68" spans="1:7" ht="30.75" customHeight="1">
      <c r="A68" s="13">
        <v>31</v>
      </c>
      <c r="B68" s="16" t="s">
        <v>134</v>
      </c>
      <c r="C68" s="16"/>
      <c r="D68" s="17" t="s">
        <v>101</v>
      </c>
      <c r="E68" s="17"/>
      <c r="F68" s="15">
        <v>2865.17</v>
      </c>
      <c r="G68" s="15"/>
    </row>
    <row r="69" spans="1:7" ht="30.75" customHeight="1">
      <c r="A69" s="13">
        <v>32</v>
      </c>
      <c r="B69" s="16" t="s">
        <v>135</v>
      </c>
      <c r="C69" s="16"/>
      <c r="D69" s="17" t="s">
        <v>101</v>
      </c>
      <c r="E69" s="17"/>
      <c r="F69" s="15">
        <v>1244.6400000000001</v>
      </c>
      <c r="G69" s="15"/>
    </row>
    <row r="70" spans="1:7" ht="30.75" customHeight="1">
      <c r="A70" s="13">
        <v>33</v>
      </c>
      <c r="B70" s="16" t="s">
        <v>157</v>
      </c>
      <c r="C70" s="16"/>
      <c r="D70" s="17" t="s">
        <v>101</v>
      </c>
      <c r="E70" s="17"/>
      <c r="F70" s="15">
        <v>164</v>
      </c>
      <c r="G70" s="15"/>
    </row>
    <row r="71" spans="1:7" ht="30.75" customHeight="1">
      <c r="A71" s="13">
        <v>34</v>
      </c>
      <c r="B71" s="16" t="s">
        <v>136</v>
      </c>
      <c r="C71" s="16"/>
      <c r="D71" s="17" t="s">
        <v>102</v>
      </c>
      <c r="E71" s="17"/>
      <c r="F71" s="15">
        <v>1244.5</v>
      </c>
      <c r="G71" s="15"/>
    </row>
    <row r="72" spans="1:7" ht="30.75" customHeight="1">
      <c r="A72" s="13">
        <v>35</v>
      </c>
      <c r="B72" s="16" t="s">
        <v>137</v>
      </c>
      <c r="C72" s="16"/>
      <c r="D72" s="17" t="s">
        <v>102</v>
      </c>
      <c r="E72" s="17"/>
      <c r="F72" s="15">
        <v>582.27</v>
      </c>
      <c r="G72" s="15"/>
    </row>
    <row r="73" spans="1:7" ht="30.75" customHeight="1">
      <c r="A73" s="13">
        <v>36</v>
      </c>
      <c r="B73" s="16" t="s">
        <v>138</v>
      </c>
      <c r="C73" s="16"/>
      <c r="D73" s="17" t="s">
        <v>102</v>
      </c>
      <c r="E73" s="17"/>
      <c r="F73" s="15">
        <v>3554.41</v>
      </c>
      <c r="G73" s="15"/>
    </row>
    <row r="74" spans="1:7" ht="30.75" customHeight="1">
      <c r="A74" s="13">
        <v>37</v>
      </c>
      <c r="B74" s="16" t="s">
        <v>138</v>
      </c>
      <c r="C74" s="16"/>
      <c r="D74" s="17" t="s">
        <v>102</v>
      </c>
      <c r="E74" s="17"/>
      <c r="F74" s="15">
        <v>1244.5</v>
      </c>
      <c r="G74" s="15"/>
    </row>
    <row r="75" spans="1:7" ht="30.75" customHeight="1">
      <c r="A75" s="13">
        <v>38</v>
      </c>
      <c r="B75" s="16" t="s">
        <v>139</v>
      </c>
      <c r="C75" s="16"/>
      <c r="D75" s="17" t="s">
        <v>102</v>
      </c>
      <c r="E75" s="17"/>
      <c r="F75" s="15">
        <v>2071.9699999999998</v>
      </c>
      <c r="G75" s="15"/>
    </row>
    <row r="76" spans="1:7" ht="30.75" customHeight="1">
      <c r="A76" s="13">
        <v>39</v>
      </c>
      <c r="B76" s="16" t="s">
        <v>139</v>
      </c>
      <c r="C76" s="16"/>
      <c r="D76" s="17" t="s">
        <v>102</v>
      </c>
      <c r="E76" s="17"/>
      <c r="F76" s="15">
        <v>2040.83</v>
      </c>
      <c r="G76" s="15"/>
    </row>
    <row r="77" spans="1:7" ht="30.75" customHeight="1">
      <c r="A77" s="13">
        <v>40</v>
      </c>
      <c r="B77" s="16" t="s">
        <v>140</v>
      </c>
      <c r="C77" s="16"/>
      <c r="D77" s="17" t="s">
        <v>102</v>
      </c>
      <c r="E77" s="17"/>
      <c r="F77" s="15">
        <v>3035.13</v>
      </c>
      <c r="G77" s="15"/>
    </row>
    <row r="78" spans="1:7" ht="30.75" customHeight="1">
      <c r="A78" s="13">
        <v>41</v>
      </c>
      <c r="B78" s="16" t="s">
        <v>135</v>
      </c>
      <c r="C78" s="16"/>
      <c r="D78" s="17" t="s">
        <v>102</v>
      </c>
      <c r="E78" s="17"/>
      <c r="F78" s="15">
        <v>4702.6499999999996</v>
      </c>
      <c r="G78" s="15"/>
    </row>
    <row r="79" spans="1:7" ht="30.75" customHeight="1">
      <c r="A79" s="13">
        <v>42</v>
      </c>
      <c r="B79" s="16" t="s">
        <v>158</v>
      </c>
      <c r="C79" s="16"/>
      <c r="D79" s="17" t="s">
        <v>102</v>
      </c>
      <c r="E79" s="17"/>
      <c r="F79" s="15">
        <v>4497</v>
      </c>
      <c r="G79" s="15"/>
    </row>
    <row r="80" spans="1:7" ht="30.75" customHeight="1">
      <c r="A80" s="13">
        <v>43</v>
      </c>
      <c r="B80" s="16" t="s">
        <v>159</v>
      </c>
      <c r="C80" s="16"/>
      <c r="D80" s="17" t="s">
        <v>102</v>
      </c>
      <c r="E80" s="17"/>
      <c r="F80" s="15">
        <v>170962</v>
      </c>
      <c r="G80" s="15"/>
    </row>
    <row r="81" spans="1:7" ht="30.75" customHeight="1">
      <c r="A81" s="13">
        <v>44</v>
      </c>
      <c r="B81" s="16" t="s">
        <v>160</v>
      </c>
      <c r="C81" s="16"/>
      <c r="D81" s="17" t="s">
        <v>102</v>
      </c>
      <c r="E81" s="17"/>
      <c r="F81" s="15">
        <v>154</v>
      </c>
      <c r="G81" s="15"/>
    </row>
    <row r="82" spans="1:7" ht="30.75" customHeight="1">
      <c r="A82" s="13">
        <v>45</v>
      </c>
      <c r="B82" s="16" t="s">
        <v>141</v>
      </c>
      <c r="C82" s="16"/>
      <c r="D82" s="17" t="s">
        <v>103</v>
      </c>
      <c r="E82" s="17"/>
      <c r="F82" s="15">
        <v>4059.57</v>
      </c>
      <c r="G82" s="15"/>
    </row>
    <row r="83" spans="1:7" ht="30.75" customHeight="1">
      <c r="A83" s="13">
        <v>46</v>
      </c>
      <c r="B83" s="16" t="s">
        <v>142</v>
      </c>
      <c r="C83" s="16"/>
      <c r="D83" s="17" t="s">
        <v>103</v>
      </c>
      <c r="E83" s="17"/>
      <c r="F83" s="15">
        <v>800.03</v>
      </c>
      <c r="G83" s="15"/>
    </row>
    <row r="84" spans="1:7" ht="30.75" customHeight="1">
      <c r="A84" s="13">
        <v>47</v>
      </c>
      <c r="B84" s="16" t="s">
        <v>143</v>
      </c>
      <c r="C84" s="16"/>
      <c r="D84" s="17" t="s">
        <v>103</v>
      </c>
      <c r="E84" s="17"/>
      <c r="F84" s="15">
        <v>2082.69</v>
      </c>
      <c r="G84" s="15"/>
    </row>
    <row r="85" spans="1:7" ht="30.75" customHeight="1">
      <c r="A85" s="13">
        <v>48</v>
      </c>
      <c r="B85" s="16" t="s">
        <v>144</v>
      </c>
      <c r="C85" s="16"/>
      <c r="D85" s="17" t="s">
        <v>103</v>
      </c>
      <c r="E85" s="17"/>
      <c r="F85" s="15">
        <v>2368.5</v>
      </c>
      <c r="G85" s="15"/>
    </row>
    <row r="86" spans="1:7" ht="30.75" customHeight="1">
      <c r="A86" s="13">
        <v>49</v>
      </c>
      <c r="B86" s="16" t="s">
        <v>161</v>
      </c>
      <c r="C86" s="16"/>
      <c r="D86" s="17" t="s">
        <v>103</v>
      </c>
      <c r="E86" s="17"/>
      <c r="F86" s="15">
        <v>4841</v>
      </c>
      <c r="G86" s="15"/>
    </row>
    <row r="87" spans="1:7" ht="30.75" customHeight="1">
      <c r="A87" s="13">
        <v>50</v>
      </c>
      <c r="B87" s="16" t="s">
        <v>145</v>
      </c>
      <c r="C87" s="16"/>
      <c r="D87" s="17" t="s">
        <v>104</v>
      </c>
      <c r="E87" s="17"/>
      <c r="F87" s="15">
        <v>750.64</v>
      </c>
      <c r="G87" s="15"/>
    </row>
    <row r="88" spans="1:7" ht="30.75" customHeight="1">
      <c r="A88" s="13">
        <v>51</v>
      </c>
      <c r="B88" s="16" t="s">
        <v>146</v>
      </c>
      <c r="C88" s="16"/>
      <c r="D88" s="17" t="s">
        <v>104</v>
      </c>
      <c r="E88" s="17"/>
      <c r="F88" s="15">
        <v>2517.6799999999998</v>
      </c>
      <c r="G88" s="15"/>
    </row>
    <row r="89" spans="1:7" ht="30.75" customHeight="1">
      <c r="A89" s="13">
        <v>52</v>
      </c>
      <c r="B89" s="16" t="s">
        <v>147</v>
      </c>
      <c r="C89" s="16"/>
      <c r="D89" s="17" t="s">
        <v>104</v>
      </c>
      <c r="E89" s="17"/>
      <c r="F89" s="15">
        <v>2931.15</v>
      </c>
      <c r="G89" s="15"/>
    </row>
    <row r="90" spans="1:7" ht="30.75" customHeight="1">
      <c r="A90" s="13">
        <v>53</v>
      </c>
      <c r="B90" s="16" t="s">
        <v>147</v>
      </c>
      <c r="C90" s="16"/>
      <c r="D90" s="17" t="s">
        <v>104</v>
      </c>
      <c r="E90" s="17"/>
      <c r="F90" s="15">
        <v>2874.86</v>
      </c>
      <c r="G90" s="15"/>
    </row>
    <row r="91" spans="1:7" ht="30.75" customHeight="1">
      <c r="A91" s="13">
        <v>54</v>
      </c>
      <c r="B91" s="16" t="s">
        <v>148</v>
      </c>
      <c r="C91" s="16"/>
      <c r="D91" s="17" t="s">
        <v>104</v>
      </c>
      <c r="E91" s="17"/>
      <c r="F91" s="15">
        <v>2166.85</v>
      </c>
      <c r="G91" s="15"/>
    </row>
    <row r="92" spans="1:7" ht="30.75" customHeight="1">
      <c r="A92" s="13">
        <v>55</v>
      </c>
      <c r="B92" s="16" t="s">
        <v>149</v>
      </c>
      <c r="C92" s="16"/>
      <c r="D92" s="17" t="s">
        <v>105</v>
      </c>
      <c r="E92" s="17"/>
      <c r="F92" s="15">
        <v>2708.63</v>
      </c>
      <c r="G92" s="15"/>
    </row>
    <row r="93" spans="1:7" ht="30.75" customHeight="1">
      <c r="A93" s="13">
        <v>56</v>
      </c>
      <c r="B93" s="16" t="s">
        <v>150</v>
      </c>
      <c r="C93" s="16"/>
      <c r="D93" s="17" t="s">
        <v>105</v>
      </c>
      <c r="E93" s="17"/>
      <c r="F93" s="15">
        <v>2952.13</v>
      </c>
      <c r="G93" s="15"/>
    </row>
    <row r="94" spans="1:7" ht="30.75" customHeight="1">
      <c r="A94" s="13">
        <v>57</v>
      </c>
      <c r="B94" s="16" t="s">
        <v>151</v>
      </c>
      <c r="C94" s="16"/>
      <c r="D94" s="17" t="s">
        <v>105</v>
      </c>
      <c r="E94" s="17"/>
      <c r="F94" s="15">
        <v>2009.54</v>
      </c>
      <c r="G94" s="15"/>
    </row>
    <row r="95" spans="1:7" ht="30.75" customHeight="1">
      <c r="A95" s="13">
        <v>58</v>
      </c>
      <c r="B95" s="16" t="s">
        <v>107</v>
      </c>
      <c r="C95" s="16"/>
      <c r="D95" s="17" t="s">
        <v>105</v>
      </c>
      <c r="E95" s="17"/>
      <c r="F95" s="15">
        <v>874.84</v>
      </c>
      <c r="G95" s="15"/>
    </row>
    <row r="96" spans="1:7" ht="30.75" customHeight="1">
      <c r="A96" s="13">
        <v>59</v>
      </c>
      <c r="B96" s="16" t="s">
        <v>152</v>
      </c>
      <c r="C96" s="16"/>
      <c r="D96" s="17" t="s">
        <v>105</v>
      </c>
      <c r="E96" s="17"/>
      <c r="F96" s="15">
        <v>1396.48</v>
      </c>
      <c r="G96" s="15"/>
    </row>
    <row r="97" spans="1:7" ht="30.75" customHeight="1">
      <c r="A97" s="13">
        <v>60</v>
      </c>
      <c r="B97" s="16" t="s">
        <v>153</v>
      </c>
      <c r="C97" s="16"/>
      <c r="D97" s="17" t="s">
        <v>106</v>
      </c>
      <c r="E97" s="17"/>
      <c r="F97" s="15">
        <v>2911.2</v>
      </c>
      <c r="G97" s="15"/>
    </row>
    <row r="98" spans="1:7" ht="31.5" customHeight="1">
      <c r="A98" s="9"/>
      <c r="B98" s="25" t="s">
        <v>93</v>
      </c>
      <c r="C98" s="26"/>
      <c r="D98" s="19"/>
      <c r="E98" s="20"/>
      <c r="F98" s="21">
        <f>SUM(F38:G97)</f>
        <v>468038.91000000003</v>
      </c>
      <c r="G98" s="20"/>
    </row>
    <row r="100" spans="1:7">
      <c r="A100" s="1" t="s">
        <v>36</v>
      </c>
      <c r="D100" s="7">
        <f>1.36*12*C6</f>
        <v>48410.016000000003</v>
      </c>
      <c r="E100" s="1" t="s">
        <v>37</v>
      </c>
    </row>
    <row r="101" spans="1:7">
      <c r="A101" s="1" t="s">
        <v>38</v>
      </c>
      <c r="D101" s="7">
        <f>D114*5.3%</f>
        <v>20133.846700000002</v>
      </c>
      <c r="E101" s="1" t="s">
        <v>37</v>
      </c>
    </row>
    <row r="103" spans="1:7">
      <c r="A103" s="1" t="s">
        <v>54</v>
      </c>
    </row>
    <row r="104" spans="1:7">
      <c r="A104" s="1" t="s">
        <v>86</v>
      </c>
    </row>
    <row r="105" spans="1:7">
      <c r="B105" s="1" t="s">
        <v>53</v>
      </c>
      <c r="F105" s="7">
        <v>405245.46</v>
      </c>
      <c r="G105" s="1" t="s">
        <v>37</v>
      </c>
    </row>
    <row r="107" spans="1:7">
      <c r="A107" s="1" t="s">
        <v>87</v>
      </c>
    </row>
    <row r="108" spans="1:7">
      <c r="B108" s="1" t="s">
        <v>52</v>
      </c>
      <c r="F108" s="7">
        <f>F33+F98+D100</f>
        <v>712224.72600000002</v>
      </c>
      <c r="G108" s="1" t="s">
        <v>37</v>
      </c>
    </row>
    <row r="110" spans="1:7">
      <c r="A110" s="1" t="s">
        <v>88</v>
      </c>
      <c r="F110" s="7">
        <f>F105-F108</f>
        <v>-306979.266</v>
      </c>
      <c r="G110" s="1" t="s">
        <v>37</v>
      </c>
    </row>
    <row r="111" spans="1:7">
      <c r="B111" s="1" t="s">
        <v>51</v>
      </c>
      <c r="F111" s="7"/>
    </row>
    <row r="113" spans="1:7">
      <c r="A113" s="1" t="s">
        <v>39</v>
      </c>
    </row>
    <row r="114" spans="1:7">
      <c r="B114" s="1" t="s">
        <v>89</v>
      </c>
      <c r="D114" s="12">
        <v>379883.9</v>
      </c>
      <c r="E114" s="1" t="s">
        <v>37</v>
      </c>
    </row>
    <row r="115" spans="1:7">
      <c r="D115" s="7"/>
    </row>
    <row r="116" spans="1:7">
      <c r="A116" s="1" t="s">
        <v>90</v>
      </c>
      <c r="D116" s="7"/>
    </row>
    <row r="117" spans="1:7">
      <c r="A117" s="1" t="s">
        <v>92</v>
      </c>
      <c r="D117" s="7"/>
      <c r="E117" s="7">
        <v>25361.56</v>
      </c>
      <c r="F117" s="1" t="s">
        <v>37</v>
      </c>
    </row>
    <row r="118" spans="1:7">
      <c r="A118" s="1" t="s">
        <v>91</v>
      </c>
      <c r="D118" s="7"/>
    </row>
    <row r="119" spans="1:7">
      <c r="A119" s="1" t="s">
        <v>92</v>
      </c>
      <c r="D119" s="7"/>
      <c r="E119" s="7">
        <v>69949.570000000007</v>
      </c>
      <c r="F119" s="1" t="s">
        <v>37</v>
      </c>
    </row>
    <row r="120" spans="1:7" ht="66" customHeight="1"/>
    <row r="121" spans="1:7">
      <c r="A121" s="1" t="s">
        <v>40</v>
      </c>
    </row>
    <row r="123" spans="1:7" ht="76.5">
      <c r="A123" s="8" t="s">
        <v>41</v>
      </c>
      <c r="B123" s="22" t="s">
        <v>42</v>
      </c>
      <c r="C123" s="22"/>
      <c r="D123" s="8" t="s">
        <v>43</v>
      </c>
      <c r="E123" s="22" t="s">
        <v>44</v>
      </c>
      <c r="F123" s="22"/>
      <c r="G123" s="8" t="s">
        <v>45</v>
      </c>
    </row>
    <row r="124" spans="1:7" ht="30" customHeight="1">
      <c r="A124" s="23" t="s">
        <v>46</v>
      </c>
      <c r="B124" s="24" t="s">
        <v>67</v>
      </c>
      <c r="C124" s="24"/>
      <c r="D124" s="10">
        <v>27</v>
      </c>
      <c r="E124" s="24" t="s">
        <v>69</v>
      </c>
      <c r="F124" s="24"/>
      <c r="G124" s="10">
        <v>26</v>
      </c>
    </row>
    <row r="125" spans="1:7" ht="32.25" customHeight="1">
      <c r="A125" s="23"/>
      <c r="B125" s="24" t="s">
        <v>55</v>
      </c>
      <c r="C125" s="24"/>
      <c r="D125" s="10">
        <v>16</v>
      </c>
      <c r="E125" s="24" t="s">
        <v>69</v>
      </c>
      <c r="F125" s="24"/>
      <c r="G125" s="10">
        <v>16</v>
      </c>
    </row>
    <row r="126" spans="1:7" ht="28.5" customHeight="1">
      <c r="A126" s="23"/>
      <c r="B126" s="24" t="s">
        <v>56</v>
      </c>
      <c r="C126" s="24"/>
      <c r="D126" s="10">
        <v>2</v>
      </c>
      <c r="E126" s="24" t="s">
        <v>69</v>
      </c>
      <c r="F126" s="24"/>
      <c r="G126" s="10">
        <v>2</v>
      </c>
    </row>
    <row r="127" spans="1:7" ht="33.75" customHeight="1">
      <c r="A127" s="10" t="s">
        <v>57</v>
      </c>
      <c r="B127" s="24" t="s">
        <v>58</v>
      </c>
      <c r="C127" s="24"/>
      <c r="D127" s="10"/>
      <c r="E127" s="24" t="s">
        <v>70</v>
      </c>
      <c r="F127" s="24"/>
      <c r="G127" s="10"/>
    </row>
    <row r="128" spans="1:7" ht="43.5" customHeight="1">
      <c r="A128" s="23" t="s">
        <v>59</v>
      </c>
      <c r="B128" s="24" t="s">
        <v>68</v>
      </c>
      <c r="C128" s="24"/>
      <c r="D128" s="10">
        <v>6</v>
      </c>
      <c r="E128" s="24" t="s">
        <v>71</v>
      </c>
      <c r="F128" s="24"/>
      <c r="G128" s="10">
        <v>6</v>
      </c>
    </row>
    <row r="129" spans="1:7" ht="69" customHeight="1">
      <c r="A129" s="23"/>
      <c r="B129" s="24" t="s">
        <v>60</v>
      </c>
      <c r="C129" s="24"/>
      <c r="D129" s="10">
        <v>5</v>
      </c>
      <c r="E129" s="24" t="s">
        <v>72</v>
      </c>
      <c r="F129" s="24"/>
      <c r="G129" s="10">
        <v>5</v>
      </c>
    </row>
    <row r="130" spans="1:7" ht="37.5" customHeight="1">
      <c r="A130" s="23"/>
      <c r="B130" s="24" t="s">
        <v>64</v>
      </c>
      <c r="C130" s="24"/>
      <c r="D130" s="10">
        <v>18</v>
      </c>
      <c r="E130" s="24" t="s">
        <v>73</v>
      </c>
      <c r="F130" s="24"/>
      <c r="G130" s="10">
        <v>18</v>
      </c>
    </row>
    <row r="131" spans="1:7" ht="60" customHeight="1">
      <c r="A131" s="23"/>
      <c r="B131" s="24" t="s">
        <v>65</v>
      </c>
      <c r="C131" s="24"/>
      <c r="D131" s="10">
        <v>2</v>
      </c>
      <c r="E131" s="24" t="s">
        <v>74</v>
      </c>
      <c r="F131" s="24"/>
      <c r="G131" s="10">
        <v>2</v>
      </c>
    </row>
    <row r="132" spans="1:7" ht="33" customHeight="1">
      <c r="A132" s="23"/>
      <c r="B132" s="24" t="s">
        <v>66</v>
      </c>
      <c r="C132" s="24"/>
      <c r="D132" s="10">
        <v>1</v>
      </c>
      <c r="E132" s="24" t="s">
        <v>75</v>
      </c>
      <c r="F132" s="24"/>
      <c r="G132" s="10">
        <v>1</v>
      </c>
    </row>
    <row r="133" spans="1:7" ht="42.75" customHeight="1">
      <c r="A133" s="23"/>
      <c r="B133" s="24" t="s">
        <v>61</v>
      </c>
      <c r="C133" s="24"/>
      <c r="D133" s="10"/>
      <c r="E133" s="24" t="s">
        <v>76</v>
      </c>
      <c r="F133" s="24"/>
      <c r="G133" s="10"/>
    </row>
    <row r="134" spans="1:7" ht="36" customHeight="1">
      <c r="A134" s="23"/>
      <c r="B134" s="24" t="s">
        <v>62</v>
      </c>
      <c r="C134" s="24"/>
      <c r="D134" s="10">
        <v>2</v>
      </c>
      <c r="E134" s="24" t="s">
        <v>71</v>
      </c>
      <c r="F134" s="24"/>
      <c r="G134" s="10">
        <v>2</v>
      </c>
    </row>
    <row r="135" spans="1:7">
      <c r="A135" s="23"/>
      <c r="B135" s="24" t="s">
        <v>63</v>
      </c>
      <c r="C135" s="24"/>
      <c r="D135" s="10"/>
      <c r="E135" s="24"/>
      <c r="F135" s="24"/>
      <c r="G135" s="10"/>
    </row>
    <row r="138" spans="1:7">
      <c r="A138" s="1" t="s">
        <v>80</v>
      </c>
      <c r="F138" s="1" t="s">
        <v>79</v>
      </c>
    </row>
    <row r="140" spans="1:7">
      <c r="A140" s="1" t="s">
        <v>84</v>
      </c>
      <c r="F140" s="1" t="s">
        <v>81</v>
      </c>
    </row>
  </sheetData>
  <sortState ref="B38:G97">
    <sortCondition ref="D38:D97" customList="Январь,Февраль,Март,Апрель,Май,Июнь,Июль,Август,Сентябрь,Октябрь,Ноябрь,Декабрь"/>
  </sortState>
  <mergeCells count="251">
    <mergeCell ref="B90:C90"/>
    <mergeCell ref="D90:E90"/>
    <mergeCell ref="F90:G90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3:C93"/>
    <mergeCell ref="D93:E93"/>
    <mergeCell ref="F93:G93"/>
    <mergeCell ref="B94:C94"/>
    <mergeCell ref="D94:E94"/>
    <mergeCell ref="F94:G94"/>
    <mergeCell ref="B95:C95"/>
    <mergeCell ref="D95:E95"/>
    <mergeCell ref="F95:G95"/>
    <mergeCell ref="B96:C96"/>
    <mergeCell ref="D96:E96"/>
    <mergeCell ref="F96:G96"/>
    <mergeCell ref="B82:C82"/>
    <mergeCell ref="D82:E82"/>
    <mergeCell ref="F82:G82"/>
    <mergeCell ref="B83:C83"/>
    <mergeCell ref="D83:E83"/>
    <mergeCell ref="F83:G83"/>
    <mergeCell ref="B89:C89"/>
    <mergeCell ref="D89:E89"/>
    <mergeCell ref="F89:G89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76:C76"/>
    <mergeCell ref="D76:E76"/>
    <mergeCell ref="F76:G76"/>
    <mergeCell ref="B77:C77"/>
    <mergeCell ref="D77:E77"/>
    <mergeCell ref="F77:G77"/>
    <mergeCell ref="B78:C78"/>
    <mergeCell ref="D78:E78"/>
    <mergeCell ref="F78:G78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127:C127"/>
    <mergeCell ref="E127:F127"/>
    <mergeCell ref="A128:A135"/>
    <mergeCell ref="B128:C128"/>
    <mergeCell ref="E128:F128"/>
    <mergeCell ref="B129:C129"/>
    <mergeCell ref="E129:F129"/>
    <mergeCell ref="B130:C130"/>
    <mergeCell ref="E130:F130"/>
    <mergeCell ref="B134:C134"/>
    <mergeCell ref="E134:F134"/>
    <mergeCell ref="B135:C135"/>
    <mergeCell ref="E135:F135"/>
    <mergeCell ref="B131:C131"/>
    <mergeCell ref="E131:F131"/>
    <mergeCell ref="B132:C132"/>
    <mergeCell ref="E132:F132"/>
    <mergeCell ref="B133:C133"/>
    <mergeCell ref="E133:F133"/>
    <mergeCell ref="B58:C58"/>
    <mergeCell ref="B59:C59"/>
    <mergeCell ref="F98:G98"/>
    <mergeCell ref="B123:C123"/>
    <mergeCell ref="E123:F123"/>
    <mergeCell ref="A124:A126"/>
    <mergeCell ref="B124:C124"/>
    <mergeCell ref="E124:F124"/>
    <mergeCell ref="B125:C125"/>
    <mergeCell ref="E125:F125"/>
    <mergeCell ref="B126:C126"/>
    <mergeCell ref="E126:F126"/>
    <mergeCell ref="B98:C98"/>
    <mergeCell ref="D98:E98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2013-03-18T13:29:55Z</dcterms:modified>
</cp:coreProperties>
</file>