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3"/>
  <c r="D55"/>
  <c r="G19"/>
  <c r="E19"/>
  <c r="C19"/>
  <c r="D56"/>
  <c r="F27"/>
  <c r="F26"/>
  <c r="F18"/>
  <c r="F17"/>
  <c r="F16"/>
  <c r="F15"/>
  <c r="F14"/>
  <c r="F19" l="1"/>
  <c r="F33"/>
  <c r="F63" s="1"/>
  <c r="F65" s="1"/>
</calcChain>
</file>

<file path=xl/sharedStrings.xml><?xml version="1.0" encoding="utf-8"?>
<sst xmlns="http://schemas.openxmlformats.org/spreadsheetml/2006/main" count="142" uniqueCount="114">
  <si>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</si>
  <si>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</si>
  <si>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</si>
  <si>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</si>
  <si>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</si>
  <si>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</si>
  <si>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</si>
  <si>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</si>
  <si>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</si>
  <si>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</si>
  <si>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</si>
  <si>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</si>
  <si>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</si>
  <si>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</si>
  <si>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</si>
  <si>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</si>
  <si>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</si>
  <si>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</si>
  <si>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</si>
  <si>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</si>
  <si>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</si>
  <si>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</si>
  <si>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</si>
  <si>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</si>
  <si>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</si>
  <si>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</si>
  <si>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</si>
  <si>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</si>
  <si>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</si>
  <si>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</si>
  <si>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</si>
  <si>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</si>
  <si>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</si>
  <si>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</si>
  <si>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</si>
  <si>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</si>
  <si>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</si>
  <si>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</si>
  <si>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</si>
  <si>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</si>
  <si>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</si>
  <si>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</si>
  <si>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</si>
  <si>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</si>
  <si>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</si>
  <si>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</si>
  <si>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</si>
  <si>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</si>
  <si>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</si>
  <si>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</si>
  <si>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</si>
  <si>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</si>
  <si>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</si>
  <si>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</si>
  <si>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</si>
  <si>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</si>
  <si>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</si>
  <si>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</si>
  <si>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</si>
  <si>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</si>
  <si>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</si>
  <si>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</si>
  <si>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</si>
  <si>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</si>
  <si>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</si>
  <si>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</si>
  <si>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</si>
  <si>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</si>
  <si>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</si>
  <si>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</si>
  <si>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</si>
  <si>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</si>
  <si>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</si>
  <si>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</si>
  <si>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</si>
  <si>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</si>
  <si>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</si>
  <si>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</si>
  <si>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</si>
  <si>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</si>
  <si>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</si>
  <si>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</si>
  <si>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</si>
  <si>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</si>
  <si>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</si>
  <si>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</si>
  <si>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</si>
  <si>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</si>
  <si>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</si>
  <si>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</si>
  <si>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</si>
  <si>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</si>
  <si>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</si>
  <si>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</si>
  <si>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47 по улице Октябрьская </t>
  </si>
  <si>
    <t>Январь</t>
  </si>
  <si>
    <t>Февраль</t>
  </si>
  <si>
    <t>Март</t>
  </si>
  <si>
    <t>Октябрь</t>
  </si>
  <si>
    <t>Ноябрь</t>
  </si>
  <si>
    <t>Декабрь</t>
  </si>
  <si>
    <t>ремонт лежака ХВ</t>
  </si>
  <si>
    <t>кв.20,22 наладка с/отопления</t>
  </si>
  <si>
    <t>кв.20 наладка с/отопления</t>
  </si>
  <si>
    <t>ремонт освещения площадок</t>
  </si>
  <si>
    <t>кв.3 наладка с/отопления</t>
  </si>
  <si>
    <t>кв.12 замена стояка канализации</t>
  </si>
  <si>
    <t>кв.17 замена стояка отопления</t>
  </si>
  <si>
    <t>Май</t>
  </si>
  <si>
    <t>очистка крыши от снега и льда</t>
  </si>
  <si>
    <t>проверка и прочистка дымоходов</t>
  </si>
  <si>
    <t>ремонт покрытия парапета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</si>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</sst>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topLeftCell="A58" workbookViewId="0">
      <selection activeCell="F74" sqref="F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1344.1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24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112</v>
      </c>
      <c r="G13" s="13" t="s">
        <v>113</v>
      </c>
      <c r="H13" s="2"/>
      <c r="I13" s="2"/>
      <c r="J13" s="2"/>
    </row>
    <row r="14" spans="1:10">
      <c r="A14" s="4" t="s">
        <v>47</v>
      </c>
      <c r="B14" s="5">
        <f>C14/2.495</f>
        <v>31843.426853707417</v>
      </c>
      <c r="C14" s="6">
        <v>79449.350000000006</v>
      </c>
      <c r="D14" s="6"/>
      <c r="E14" s="6">
        <v>77182.58</v>
      </c>
      <c r="F14" s="6">
        <f>C14-D14-E14</f>
        <v>2266.7700000000041</v>
      </c>
      <c r="G14" s="6">
        <v>2266.77</v>
      </c>
    </row>
    <row r="15" spans="1:10">
      <c r="A15" s="4" t="s">
        <v>48</v>
      </c>
      <c r="B15" s="5">
        <f>C15/1282.165</f>
        <v>253.98644480234606</v>
      </c>
      <c r="C15" s="6">
        <v>325652.53000000003</v>
      </c>
      <c r="D15" s="6"/>
      <c r="E15" s="6">
        <v>311418.84999999998</v>
      </c>
      <c r="F15" s="6">
        <f t="shared" ref="F15:F18" si="0">C15-D15-E15</f>
        <v>14233.680000000051</v>
      </c>
      <c r="G15" s="6">
        <v>22461.45</v>
      </c>
    </row>
    <row r="16" spans="1:10" ht="16.5">
      <c r="A16" s="4" t="s">
        <v>49</v>
      </c>
      <c r="B16" s="5">
        <f>C16/13.16</f>
        <v>3522.1413373860182</v>
      </c>
      <c r="C16" s="6">
        <v>46351.38</v>
      </c>
      <c r="D16" s="6">
        <v>83.22</v>
      </c>
      <c r="E16" s="6">
        <v>46268.160000000003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3522</v>
      </c>
      <c r="C18" s="6">
        <v>69966.210000000006</v>
      </c>
      <c r="D18" s="6">
        <v>118.61</v>
      </c>
      <c r="E18" s="6">
        <v>69847.600000000006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521419.47000000003</v>
      </c>
      <c r="D19" s="6"/>
      <c r="E19" s="6">
        <f>SUM(E14:E18)</f>
        <v>504717.18999999994</v>
      </c>
      <c r="F19" s="6">
        <f>SUM(F14:F18)</f>
        <v>16500.450000000055</v>
      </c>
      <c r="G19" s="6">
        <f>SUM(G14:G18)</f>
        <v>24728.22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4" t="s">
        <v>18</v>
      </c>
      <c r="C24" s="14"/>
      <c r="D24" s="15" t="s">
        <v>19</v>
      </c>
      <c r="E24" s="15"/>
      <c r="F24" s="16">
        <f>0.47*12*C6</f>
        <v>7580.7239999999993</v>
      </c>
      <c r="G24" s="16"/>
    </row>
    <row r="25" spans="1:7" ht="31.5" customHeight="1">
      <c r="A25" s="9">
        <v>2</v>
      </c>
      <c r="B25" s="14" t="s">
        <v>20</v>
      </c>
      <c r="C25" s="14"/>
      <c r="D25" s="15" t="s">
        <v>19</v>
      </c>
      <c r="E25" s="15"/>
      <c r="F25" s="16">
        <f>1.51*12*C6</f>
        <v>24355.092000000001</v>
      </c>
      <c r="G25" s="16"/>
    </row>
    <row r="26" spans="1:7" ht="32.25" customHeight="1">
      <c r="A26" s="9">
        <v>3</v>
      </c>
      <c r="B26" s="14" t="s">
        <v>21</v>
      </c>
      <c r="C26" s="14"/>
      <c r="D26" s="15" t="s">
        <v>25</v>
      </c>
      <c r="E26" s="15"/>
      <c r="F26" s="16">
        <f>0.1*12*C6</f>
        <v>1612.92</v>
      </c>
      <c r="G26" s="16"/>
    </row>
    <row r="27" spans="1:7">
      <c r="A27" s="9">
        <v>4</v>
      </c>
      <c r="B27" s="14" t="s">
        <v>22</v>
      </c>
      <c r="C27" s="14"/>
      <c r="D27" s="15" t="s">
        <v>23</v>
      </c>
      <c r="E27" s="15"/>
      <c r="F27" s="16">
        <f>0.14*12*C6</f>
        <v>2258.0880000000002</v>
      </c>
      <c r="G27" s="16"/>
    </row>
    <row r="28" spans="1:7" ht="30" customHeight="1">
      <c r="A28" s="9">
        <v>5</v>
      </c>
      <c r="B28" s="14" t="s">
        <v>24</v>
      </c>
      <c r="C28" s="14"/>
      <c r="D28" s="15" t="s">
        <v>25</v>
      </c>
      <c r="E28" s="15"/>
      <c r="F28" s="16">
        <f>0.69*12*C6</f>
        <v>11129.147999999999</v>
      </c>
      <c r="G28" s="16"/>
    </row>
    <row r="29" spans="1:7" ht="46.5" customHeight="1">
      <c r="A29" s="9">
        <v>6</v>
      </c>
      <c r="B29" s="14" t="s">
        <v>26</v>
      </c>
      <c r="C29" s="14"/>
      <c r="D29" s="15" t="s">
        <v>27</v>
      </c>
      <c r="E29" s="15"/>
      <c r="F29" s="16">
        <f>0.91*12*C6</f>
        <v>14677.571999999998</v>
      </c>
      <c r="G29" s="16"/>
    </row>
    <row r="30" spans="1:7" ht="29.25" customHeight="1">
      <c r="A30" s="9">
        <v>7</v>
      </c>
      <c r="B30" s="14" t="s">
        <v>28</v>
      </c>
      <c r="C30" s="14"/>
      <c r="D30" s="15" t="s">
        <v>77</v>
      </c>
      <c r="E30" s="15"/>
      <c r="F30" s="16"/>
      <c r="G30" s="16"/>
    </row>
    <row r="31" spans="1:7" ht="29.25" customHeight="1">
      <c r="A31" s="9">
        <v>8</v>
      </c>
      <c r="B31" s="14" t="s">
        <v>29</v>
      </c>
      <c r="C31" s="14"/>
      <c r="D31" s="15" t="s">
        <v>19</v>
      </c>
      <c r="E31" s="15"/>
      <c r="F31" s="16">
        <f>1.45*12*C6</f>
        <v>23387.339999999997</v>
      </c>
      <c r="G31" s="16"/>
    </row>
    <row r="32" spans="1:7" ht="30" customHeight="1">
      <c r="A32" s="9">
        <v>9</v>
      </c>
      <c r="B32" s="14" t="s">
        <v>30</v>
      </c>
      <c r="C32" s="14"/>
      <c r="D32" s="15" t="s">
        <v>78</v>
      </c>
      <c r="E32" s="15"/>
      <c r="F32" s="16"/>
      <c r="G32" s="16"/>
    </row>
    <row r="33" spans="1:7" ht="31.5" customHeight="1">
      <c r="A33" s="9"/>
      <c r="B33" s="14" t="s">
        <v>31</v>
      </c>
      <c r="C33" s="14"/>
      <c r="D33" s="15"/>
      <c r="E33" s="15"/>
      <c r="F33" s="16">
        <f>SUM(F24:G32)</f>
        <v>85000.883999999991</v>
      </c>
      <c r="G33" s="16"/>
    </row>
    <row r="35" spans="1:7">
      <c r="A35" s="1" t="s">
        <v>32</v>
      </c>
    </row>
    <row r="37" spans="1:7" ht="44.25" customHeight="1">
      <c r="A37" s="9" t="s">
        <v>14</v>
      </c>
      <c r="B37" s="15" t="s">
        <v>33</v>
      </c>
      <c r="C37" s="15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4" t="s">
        <v>101</v>
      </c>
      <c r="C38" s="14"/>
      <c r="D38" s="15" t="s">
        <v>95</v>
      </c>
      <c r="E38" s="15"/>
      <c r="F38" s="16">
        <v>5305.92</v>
      </c>
      <c r="G38" s="16"/>
    </row>
    <row r="39" spans="1:7" ht="30.75" customHeight="1">
      <c r="A39" s="9">
        <v>2</v>
      </c>
      <c r="B39" s="14" t="s">
        <v>102</v>
      </c>
      <c r="C39" s="14"/>
      <c r="D39" s="15" t="s">
        <v>95</v>
      </c>
      <c r="E39" s="15"/>
      <c r="F39" s="16">
        <v>473.84</v>
      </c>
      <c r="G39" s="16"/>
    </row>
    <row r="40" spans="1:7" ht="30.75" customHeight="1">
      <c r="A40" s="11">
        <v>3</v>
      </c>
      <c r="B40" s="14" t="s">
        <v>109</v>
      </c>
      <c r="C40" s="14"/>
      <c r="D40" s="15" t="s">
        <v>95</v>
      </c>
      <c r="E40" s="15"/>
      <c r="F40" s="16">
        <v>2332</v>
      </c>
      <c r="G40" s="16"/>
    </row>
    <row r="41" spans="1:7" ht="30.75" customHeight="1">
      <c r="A41" s="11">
        <v>4</v>
      </c>
      <c r="B41" s="14" t="s">
        <v>101</v>
      </c>
      <c r="C41" s="14"/>
      <c r="D41" s="15" t="s">
        <v>96</v>
      </c>
      <c r="E41" s="15"/>
      <c r="F41" s="16">
        <v>2410.7399999999998</v>
      </c>
      <c r="G41" s="16"/>
    </row>
    <row r="42" spans="1:7" ht="30.75" customHeight="1">
      <c r="A42" s="11">
        <v>5</v>
      </c>
      <c r="B42" s="14" t="s">
        <v>103</v>
      </c>
      <c r="C42" s="14"/>
      <c r="D42" s="15" t="s">
        <v>96</v>
      </c>
      <c r="E42" s="15"/>
      <c r="F42" s="16">
        <v>404.33</v>
      </c>
      <c r="G42" s="16"/>
    </row>
    <row r="43" spans="1:7" ht="30.75" customHeight="1">
      <c r="A43" s="11">
        <v>6</v>
      </c>
      <c r="B43" s="14" t="s">
        <v>110</v>
      </c>
      <c r="C43" s="14"/>
      <c r="D43" s="15" t="s">
        <v>96</v>
      </c>
      <c r="E43" s="15"/>
      <c r="F43" s="16">
        <v>797.37</v>
      </c>
      <c r="G43" s="16"/>
    </row>
    <row r="44" spans="1:7" ht="30.75" customHeight="1">
      <c r="A44" s="11">
        <v>7</v>
      </c>
      <c r="B44" s="14" t="s">
        <v>109</v>
      </c>
      <c r="C44" s="14"/>
      <c r="D44" s="15" t="s">
        <v>96</v>
      </c>
      <c r="E44" s="15"/>
      <c r="F44" s="16">
        <v>1073</v>
      </c>
      <c r="G44" s="16"/>
    </row>
    <row r="45" spans="1:7" ht="30.75" customHeight="1">
      <c r="A45" s="11">
        <v>8</v>
      </c>
      <c r="B45" s="14" t="s">
        <v>104</v>
      </c>
      <c r="C45" s="14"/>
      <c r="D45" s="15" t="s">
        <v>97</v>
      </c>
      <c r="E45" s="15"/>
      <c r="F45" s="16">
        <v>410.34</v>
      </c>
      <c r="G45" s="16"/>
    </row>
    <row r="46" spans="1:7" ht="30.75" customHeight="1">
      <c r="A46" s="11">
        <v>9</v>
      </c>
      <c r="B46" s="14" t="s">
        <v>109</v>
      </c>
      <c r="C46" s="14"/>
      <c r="D46" s="15" t="s">
        <v>97</v>
      </c>
      <c r="E46" s="15"/>
      <c r="F46" s="16">
        <v>3755.5</v>
      </c>
      <c r="G46" s="16"/>
    </row>
    <row r="47" spans="1:7" ht="30.75" customHeight="1">
      <c r="A47" s="11">
        <v>10</v>
      </c>
      <c r="B47" s="14" t="s">
        <v>110</v>
      </c>
      <c r="C47" s="14"/>
      <c r="D47" s="15" t="s">
        <v>108</v>
      </c>
      <c r="E47" s="15"/>
      <c r="F47" s="16">
        <v>1242.45</v>
      </c>
      <c r="G47" s="16"/>
    </row>
    <row r="48" spans="1:7" ht="30.75" customHeight="1">
      <c r="A48" s="11">
        <v>11</v>
      </c>
      <c r="B48" s="14" t="s">
        <v>105</v>
      </c>
      <c r="C48" s="14"/>
      <c r="D48" s="15" t="s">
        <v>98</v>
      </c>
      <c r="E48" s="15"/>
      <c r="F48" s="16">
        <v>372.35</v>
      </c>
      <c r="G48" s="16"/>
    </row>
    <row r="49" spans="1:7" ht="30.75" customHeight="1">
      <c r="A49" s="11">
        <v>12</v>
      </c>
      <c r="B49" s="14" t="s">
        <v>106</v>
      </c>
      <c r="C49" s="14"/>
      <c r="D49" s="15" t="s">
        <v>99</v>
      </c>
      <c r="E49" s="15"/>
      <c r="F49" s="16">
        <v>3440.45</v>
      </c>
      <c r="G49" s="16"/>
    </row>
    <row r="50" spans="1:7" ht="30.75" customHeight="1">
      <c r="A50" s="11">
        <v>13</v>
      </c>
      <c r="B50" s="14" t="s">
        <v>110</v>
      </c>
      <c r="C50" s="14"/>
      <c r="D50" s="15" t="s">
        <v>99</v>
      </c>
      <c r="E50" s="15"/>
      <c r="F50" s="16">
        <v>1133</v>
      </c>
      <c r="G50" s="16"/>
    </row>
    <row r="51" spans="1:7" ht="30.75" customHeight="1">
      <c r="A51" s="11">
        <v>14</v>
      </c>
      <c r="B51" s="14" t="s">
        <v>111</v>
      </c>
      <c r="C51" s="14"/>
      <c r="D51" s="15" t="s">
        <v>99</v>
      </c>
      <c r="E51" s="15"/>
      <c r="F51" s="16">
        <v>1714</v>
      </c>
      <c r="G51" s="16"/>
    </row>
    <row r="52" spans="1:7" ht="30.75" customHeight="1">
      <c r="A52" s="11">
        <v>15</v>
      </c>
      <c r="B52" s="14" t="s">
        <v>107</v>
      </c>
      <c r="C52" s="14"/>
      <c r="D52" s="15" t="s">
        <v>100</v>
      </c>
      <c r="E52" s="15"/>
      <c r="F52" s="16">
        <v>2911.2</v>
      </c>
      <c r="G52" s="16"/>
    </row>
    <row r="53" spans="1:7" ht="31.5" customHeight="1">
      <c r="A53" s="9"/>
      <c r="B53" s="24" t="s">
        <v>93</v>
      </c>
      <c r="C53" s="25"/>
      <c r="D53" s="18"/>
      <c r="E53" s="19"/>
      <c r="F53" s="21">
        <f>SUM(F38:G52)</f>
        <v>27776.49</v>
      </c>
      <c r="G53" s="19"/>
    </row>
    <row r="55" spans="1:7">
      <c r="A55" s="1" t="s">
        <v>36</v>
      </c>
      <c r="D55" s="7">
        <f>1.36*12*C6</f>
        <v>21935.712</v>
      </c>
      <c r="E55" s="1" t="s">
        <v>37</v>
      </c>
    </row>
    <row r="56" spans="1:7">
      <c r="A56" s="1" t="s">
        <v>38</v>
      </c>
      <c r="D56" s="7">
        <f>D69*5.3%</f>
        <v>9145.4748899999995</v>
      </c>
      <c r="E56" s="1" t="s">
        <v>37</v>
      </c>
    </row>
    <row r="58" spans="1:7">
      <c r="A58" s="1" t="s">
        <v>54</v>
      </c>
    </row>
    <row r="59" spans="1:7">
      <c r="A59" s="1" t="s">
        <v>86</v>
      </c>
    </row>
    <row r="60" spans="1:7">
      <c r="B60" s="1" t="s">
        <v>53</v>
      </c>
      <c r="F60" s="7">
        <v>179639.58</v>
      </c>
      <c r="G60" s="1" t="s">
        <v>37</v>
      </c>
    </row>
    <row r="62" spans="1:7">
      <c r="A62" s="1" t="s">
        <v>87</v>
      </c>
    </row>
    <row r="63" spans="1:7">
      <c r="B63" s="1" t="s">
        <v>52</v>
      </c>
      <c r="F63" s="7">
        <f>F33+F53+D55</f>
        <v>134713.08600000001</v>
      </c>
      <c r="G63" s="1" t="s">
        <v>37</v>
      </c>
    </row>
    <row r="65" spans="1:7">
      <c r="A65" s="1" t="s">
        <v>88</v>
      </c>
      <c r="F65" s="7">
        <f>F60-F63</f>
        <v>44926.493999999977</v>
      </c>
      <c r="G65" s="1" t="s">
        <v>37</v>
      </c>
    </row>
    <row r="66" spans="1:7">
      <c r="B66" s="1" t="s">
        <v>51</v>
      </c>
      <c r="F66" s="7"/>
    </row>
    <row r="68" spans="1:7">
      <c r="A68" s="1" t="s">
        <v>39</v>
      </c>
    </row>
    <row r="69" spans="1:7">
      <c r="B69" s="1" t="s">
        <v>89</v>
      </c>
      <c r="D69" s="12">
        <v>172556.13</v>
      </c>
      <c r="E69" s="1" t="s">
        <v>37</v>
      </c>
    </row>
    <row r="70" spans="1:7">
      <c r="D70" s="7"/>
    </row>
    <row r="71" spans="1:7">
      <c r="A71" s="1" t="s">
        <v>90</v>
      </c>
      <c r="D71" s="7"/>
    </row>
    <row r="72" spans="1:7">
      <c r="A72" s="1" t="s">
        <v>92</v>
      </c>
      <c r="D72" s="7"/>
      <c r="E72" s="7">
        <v>7083.45</v>
      </c>
      <c r="F72" s="1" t="s">
        <v>37</v>
      </c>
    </row>
    <row r="73" spans="1:7">
      <c r="A73" s="1" t="s">
        <v>91</v>
      </c>
      <c r="D73" s="7"/>
    </row>
    <row r="74" spans="1:7">
      <c r="A74" s="1" t="s">
        <v>92</v>
      </c>
      <c r="D74" s="7"/>
      <c r="E74" s="7">
        <v>19999.66</v>
      </c>
      <c r="F74" s="1" t="s">
        <v>37</v>
      </c>
    </row>
    <row r="75" spans="1:7" ht="66" customHeight="1"/>
    <row r="76" spans="1:7">
      <c r="A76" s="1" t="s">
        <v>40</v>
      </c>
    </row>
    <row r="78" spans="1:7" ht="76.5">
      <c r="A78" s="8" t="s">
        <v>41</v>
      </c>
      <c r="B78" s="22" t="s">
        <v>42</v>
      </c>
      <c r="C78" s="22"/>
      <c r="D78" s="8" t="s">
        <v>43</v>
      </c>
      <c r="E78" s="22" t="s">
        <v>44</v>
      </c>
      <c r="F78" s="22"/>
      <c r="G78" s="8" t="s">
        <v>45</v>
      </c>
    </row>
    <row r="79" spans="1:7" ht="30" customHeight="1">
      <c r="A79" s="23" t="s">
        <v>46</v>
      </c>
      <c r="B79" s="20" t="s">
        <v>67</v>
      </c>
      <c r="C79" s="20"/>
      <c r="D79" s="10"/>
      <c r="E79" s="20" t="s">
        <v>69</v>
      </c>
      <c r="F79" s="20"/>
      <c r="G79" s="10"/>
    </row>
    <row r="80" spans="1:7" ht="32.25" customHeight="1">
      <c r="A80" s="23"/>
      <c r="B80" s="20" t="s">
        <v>55</v>
      </c>
      <c r="C80" s="20"/>
      <c r="D80" s="10">
        <v>2</v>
      </c>
      <c r="E80" s="20" t="s">
        <v>69</v>
      </c>
      <c r="F80" s="20"/>
      <c r="G80" s="10">
        <v>2</v>
      </c>
    </row>
    <row r="81" spans="1:7" ht="28.5" customHeight="1">
      <c r="A81" s="23"/>
      <c r="B81" s="20" t="s">
        <v>56</v>
      </c>
      <c r="C81" s="20"/>
      <c r="D81" s="10"/>
      <c r="E81" s="20" t="s">
        <v>69</v>
      </c>
      <c r="F81" s="20"/>
      <c r="G81" s="10"/>
    </row>
    <row r="82" spans="1:7" ht="33.75" customHeight="1">
      <c r="A82" s="10" t="s">
        <v>57</v>
      </c>
      <c r="B82" s="20" t="s">
        <v>58</v>
      </c>
      <c r="C82" s="20"/>
      <c r="D82" s="10"/>
      <c r="E82" s="20" t="s">
        <v>70</v>
      </c>
      <c r="F82" s="20"/>
      <c r="G82" s="10"/>
    </row>
    <row r="83" spans="1:7" ht="43.5" customHeight="1">
      <c r="A83" s="23" t="s">
        <v>59</v>
      </c>
      <c r="B83" s="20" t="s">
        <v>68</v>
      </c>
      <c r="C83" s="20"/>
      <c r="D83" s="10">
        <v>5</v>
      </c>
      <c r="E83" s="20" t="s">
        <v>71</v>
      </c>
      <c r="F83" s="20"/>
      <c r="G83" s="10">
        <v>5</v>
      </c>
    </row>
    <row r="84" spans="1:7" ht="69" customHeight="1">
      <c r="A84" s="23"/>
      <c r="B84" s="20" t="s">
        <v>60</v>
      </c>
      <c r="C84" s="20"/>
      <c r="D84" s="10"/>
      <c r="E84" s="20" t="s">
        <v>72</v>
      </c>
      <c r="F84" s="20"/>
      <c r="G84" s="10"/>
    </row>
    <row r="85" spans="1:7" ht="37.5" customHeight="1">
      <c r="A85" s="23"/>
      <c r="B85" s="20" t="s">
        <v>64</v>
      </c>
      <c r="C85" s="20"/>
      <c r="D85" s="10">
        <v>1</v>
      </c>
      <c r="E85" s="20" t="s">
        <v>73</v>
      </c>
      <c r="F85" s="20"/>
      <c r="G85" s="10">
        <v>1</v>
      </c>
    </row>
    <row r="86" spans="1:7" ht="60" customHeight="1">
      <c r="A86" s="23"/>
      <c r="B86" s="20" t="s">
        <v>65</v>
      </c>
      <c r="C86" s="20"/>
      <c r="D86" s="10">
        <v>1</v>
      </c>
      <c r="E86" s="20" t="s">
        <v>74</v>
      </c>
      <c r="F86" s="20"/>
      <c r="G86" s="10">
        <v>1</v>
      </c>
    </row>
    <row r="87" spans="1:7" ht="33" customHeight="1">
      <c r="A87" s="23"/>
      <c r="B87" s="20" t="s">
        <v>66</v>
      </c>
      <c r="C87" s="20"/>
      <c r="D87" s="10"/>
      <c r="E87" s="20" t="s">
        <v>75</v>
      </c>
      <c r="F87" s="20"/>
      <c r="G87" s="10"/>
    </row>
    <row r="88" spans="1:7" ht="42.75" customHeight="1">
      <c r="A88" s="23"/>
      <c r="B88" s="20" t="s">
        <v>61</v>
      </c>
      <c r="C88" s="20"/>
      <c r="D88" s="10"/>
      <c r="E88" s="20" t="s">
        <v>76</v>
      </c>
      <c r="F88" s="20"/>
      <c r="G88" s="10"/>
    </row>
    <row r="89" spans="1:7" ht="36" customHeight="1">
      <c r="A89" s="23"/>
      <c r="B89" s="20" t="s">
        <v>62</v>
      </c>
      <c r="C89" s="20"/>
      <c r="D89" s="10"/>
      <c r="E89" s="20" t="s">
        <v>71</v>
      </c>
      <c r="F89" s="20"/>
      <c r="G89" s="10"/>
    </row>
    <row r="90" spans="1:7">
      <c r="A90" s="23"/>
      <c r="B90" s="20" t="s">
        <v>63</v>
      </c>
      <c r="C90" s="20"/>
      <c r="D90" s="10">
        <v>2</v>
      </c>
      <c r="E90" s="20"/>
      <c r="F90" s="20"/>
      <c r="G90" s="10">
        <v>2</v>
      </c>
    </row>
    <row r="93" spans="1:7">
      <c r="A93" s="1" t="s">
        <v>80</v>
      </c>
      <c r="F93" s="1" t="s">
        <v>79</v>
      </c>
    </row>
    <row r="95" spans="1:7">
      <c r="A95" s="1" t="s">
        <v>84</v>
      </c>
      <c r="F95" s="1" t="s">
        <v>81</v>
      </c>
    </row>
  </sheetData>
  <sortState ref="B38:G52">
    <sortCondition ref="D38:D52" customList="Январь,Февраль,Март,Апрель,Май,Июнь,Июль,Август,Сентябрь,Октябрь,Ноябрь,Декабрь"/>
  </sortState>
  <mergeCells count="116">
    <mergeCell ref="B90:C90"/>
    <mergeCell ref="E90:F90"/>
    <mergeCell ref="B86:C86"/>
    <mergeCell ref="E86:F86"/>
    <mergeCell ref="B87:C87"/>
    <mergeCell ref="E87:F87"/>
    <mergeCell ref="B88:C88"/>
    <mergeCell ref="E88:F88"/>
    <mergeCell ref="F53:G53"/>
    <mergeCell ref="B78:C78"/>
    <mergeCell ref="E78:F78"/>
    <mergeCell ref="A79:A81"/>
    <mergeCell ref="B79:C79"/>
    <mergeCell ref="E79:F79"/>
    <mergeCell ref="B80:C80"/>
    <mergeCell ref="E80:F80"/>
    <mergeCell ref="B81:C81"/>
    <mergeCell ref="E81:F81"/>
    <mergeCell ref="B53:C53"/>
    <mergeCell ref="D53:E53"/>
    <mergeCell ref="B82:C82"/>
    <mergeCell ref="E82:F82"/>
    <mergeCell ref="A83:A90"/>
    <mergeCell ref="B83:C83"/>
    <mergeCell ref="E83:F83"/>
    <mergeCell ref="B84:C84"/>
    <mergeCell ref="E84:F84"/>
    <mergeCell ref="B85:C85"/>
    <mergeCell ref="E85:F85"/>
    <mergeCell ref="B89:C89"/>
    <mergeCell ref="E89:F89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0:E50"/>
    <mergeCell ref="D51:E51"/>
    <mergeCell ref="D52:E52"/>
    <mergeCell ref="F47:G47"/>
    <mergeCell ref="F48:G48"/>
    <mergeCell ref="F49:G49"/>
    <mergeCell ref="F50:G50"/>
    <mergeCell ref="F51:G51"/>
    <mergeCell ref="F52:G52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2013-03-18T12:06:08Z</dcterms:modified>
</cp:coreProperties>
</file>