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2" i="11"/>
  <c r="B17"/>
  <c r="B16"/>
  <c r="B15"/>
  <c r="B14"/>
  <c r="F32"/>
  <c r="F28"/>
  <c r="F31" l="1"/>
  <c r="F29"/>
  <c r="F25"/>
  <c r="F24"/>
  <c r="F55"/>
  <c r="D57"/>
  <c r="G19"/>
  <c r="E19"/>
  <c r="C19"/>
  <c r="D58"/>
  <c r="F27"/>
  <c r="F26"/>
  <c r="F18"/>
  <c r="F17"/>
  <c r="F16"/>
  <c r="F15"/>
  <c r="F14"/>
  <c r="F19" l="1"/>
  <c r="F33"/>
  <c r="F65" s="1"/>
  <c r="F67" s="1"/>
</calcChain>
</file>

<file path=xl/sharedStrings.xml><?xml version="1.0" encoding="utf-8"?>
<sst xmlns="http://schemas.openxmlformats.org/spreadsheetml/2006/main" count="146" uniqueCount="120">
  <si>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</si>
  <si>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</si>
  <si>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</si>
  <si>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</si>
  <si>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</si>
  <si>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</si>
  <si>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</si>
  <si>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</si>
  <si>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</si>
  <si>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</si>
  <si>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</si>
  <si>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</si>
  <si>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</si>
  <si>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</si>
  <si>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</si>
  <si>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</si>
  <si>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</si>
  <si>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</si>
  <si>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</si>
  <si>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</si>
  <si>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</si>
  <si>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</si>
  <si>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</si>
  <si>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</si>
  <si>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</si>
  <si>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</si>
  <si>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</si>
  <si>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</si>
  <si>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</si>
  <si>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</si>
  <si>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</si>
  <si>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</si>
  <si>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</si>
  <si>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</si>
  <si>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</si>
  <si>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</si>
  <si>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</si>
  <si>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</si>
  <si>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</si>
  <si>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</si>
  <si>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</si>
  <si>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</si>
  <si>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</si>
  <si>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</si>
  <si>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</si>
  <si>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</si>
  <si>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</si>
  <si>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</si>
  <si>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</si>
  <si>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</si>
  <si>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</si>
  <si>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</si>
  <si>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</si>
  <si>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</si>
  <si>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</si>
  <si>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</si>
  <si>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</si>
  <si>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</si>
  <si>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</si>
  <si>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</si>
  <si>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</si>
  <si>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</si>
  <si>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</si>
  <si>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</si>
  <si>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</si>
  <si>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</si>
  <si>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</si>
  <si>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</si>
  <si>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</si>
  <si>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</si>
  <si>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</si>
  <si>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</si>
  <si>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</si>
  <si>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</si>
  <si>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</si>
  <si>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</si>
  <si>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</si>
  <si>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</si>
  <si>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</si>
  <si>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</si>
  <si>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</si>
  <si>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</si>
  <si>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</si>
  <si>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</si>
  <si>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</si>
  <si>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</si>
  <si>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</si>
  <si>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</si>
  <si>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</si>
  <si>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</si>
  <si>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</si>
  <si>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</si>
  <si>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</si>
  <si>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</si>
  <si>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16 по улице Набережная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</si>
  <si>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</si>
  <si>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</si>
  <si>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</si>
  <si>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</si>
  <si>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</si>
  <si>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</si>
  <si>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</si>
  <si>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кв.23 установка светильника</t>
  </si>
  <si>
    <t>кв.18 ремонт вентиля ХВ</t>
  </si>
  <si>
    <t>кв.21 ремонт ХВ</t>
  </si>
  <si>
    <t>кв.23 ремонт стояка ХВ</t>
  </si>
  <si>
    <t>кв.13 ремонт ХВ</t>
  </si>
  <si>
    <t>кв.17 прочистка канализации</t>
  </si>
  <si>
    <t>кв.16 ремонт с/отопления</t>
  </si>
  <si>
    <t>кв.18 замена стояка отопления</t>
  </si>
  <si>
    <t>кв.16 ремонт освещения</t>
  </si>
  <si>
    <t>Январь</t>
  </si>
  <si>
    <t>Февраль</t>
  </si>
  <si>
    <t>Март</t>
  </si>
  <si>
    <t>очистка крыши от снега и льда</t>
  </si>
  <si>
    <t>ограждение опасных зон</t>
  </si>
  <si>
    <t>проверка и прочистка дымоходов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</si>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</sst>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58" workbookViewId="0">
      <selection activeCell="E75" sqref="E7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1844.6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118</v>
      </c>
      <c r="G13" s="13" t="s">
        <v>119</v>
      </c>
      <c r="H13" s="2"/>
      <c r="I13" s="2"/>
      <c r="J13" s="2"/>
    </row>
    <row r="14" spans="1:10">
      <c r="A14" s="4" t="s">
        <v>47</v>
      </c>
      <c r="B14" s="5">
        <f>C14/2.495</f>
        <v>62070.36873747495</v>
      </c>
      <c r="C14" s="6">
        <v>154865.57</v>
      </c>
      <c r="D14" s="6"/>
      <c r="E14" s="6">
        <v>142911.22</v>
      </c>
      <c r="F14" s="6">
        <f>C14-D14-E14</f>
        <v>11954.350000000006</v>
      </c>
      <c r="G14" s="6">
        <v>16218.55</v>
      </c>
    </row>
    <row r="15" spans="1:10">
      <c r="A15" s="4" t="s">
        <v>48</v>
      </c>
      <c r="B15" s="5">
        <f>C15/1282.165</f>
        <v>219.11440415235171</v>
      </c>
      <c r="C15" s="6">
        <v>280940.82</v>
      </c>
      <c r="D15" s="6">
        <v>179.52</v>
      </c>
      <c r="E15" s="6">
        <v>252121.28</v>
      </c>
      <c r="F15" s="6">
        <f t="shared" ref="F15:F18" si="0">C15-D15-E15</f>
        <v>28640.01999999999</v>
      </c>
      <c r="G15" s="6">
        <v>65616.47</v>
      </c>
    </row>
    <row r="16" spans="1:10" ht="16.5">
      <c r="A16" s="4" t="s">
        <v>49</v>
      </c>
      <c r="B16" s="5">
        <f>C16/13.16</f>
        <v>5991.961246200608</v>
      </c>
      <c r="C16" s="6">
        <v>78854.210000000006</v>
      </c>
      <c r="D16" s="6">
        <v>308.33999999999997</v>
      </c>
      <c r="E16" s="6">
        <v>75914.36</v>
      </c>
      <c r="F16" s="6">
        <f t="shared" si="0"/>
        <v>2631.5100000000093</v>
      </c>
      <c r="G16" s="6">
        <v>3165.41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5992</v>
      </c>
      <c r="C18" s="6">
        <v>119425.89</v>
      </c>
      <c r="D18" s="6">
        <v>447.92</v>
      </c>
      <c r="E18" s="6">
        <v>113697.78</v>
      </c>
      <c r="F18" s="6">
        <f t="shared" si="0"/>
        <v>5280.1900000000023</v>
      </c>
      <c r="G18" s="6">
        <v>6042.04</v>
      </c>
    </row>
    <row r="19" spans="1:7">
      <c r="A19" s="4" t="s">
        <v>82</v>
      </c>
      <c r="B19" s="5"/>
      <c r="C19" s="6">
        <f>SUM(C14:C18)</f>
        <v>634086.49</v>
      </c>
      <c r="D19" s="6"/>
      <c r="E19" s="6">
        <f>SUM(E14:E18)</f>
        <v>584644.64</v>
      </c>
      <c r="F19" s="6">
        <f>SUM(F14:F18)</f>
        <v>48506.070000000007</v>
      </c>
      <c r="G19" s="6">
        <f>SUM(G14:G18)</f>
        <v>91042.47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10403.543999999998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33424.152000000002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2213.5200000000004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3098.9280000000003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15273.287999999999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20143.031999999999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32096.039999999997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>
        <f>0.23*12*C6</f>
        <v>5091.0960000000005</v>
      </c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121743.6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114</v>
      </c>
      <c r="C38" s="16"/>
      <c r="D38" s="14" t="s">
        <v>111</v>
      </c>
      <c r="E38" s="14"/>
      <c r="F38" s="15">
        <v>1749</v>
      </c>
      <c r="G38" s="15"/>
    </row>
    <row r="39" spans="1:7" ht="30.75" customHeight="1">
      <c r="A39" s="9">
        <v>2</v>
      </c>
      <c r="B39" s="16" t="s">
        <v>115</v>
      </c>
      <c r="C39" s="16"/>
      <c r="D39" s="14" t="s">
        <v>111</v>
      </c>
      <c r="E39" s="14"/>
      <c r="F39" s="15">
        <v>915.39</v>
      </c>
      <c r="G39" s="15"/>
    </row>
    <row r="40" spans="1:7" ht="30.75" customHeight="1">
      <c r="A40" s="11">
        <v>3</v>
      </c>
      <c r="B40" s="16" t="s">
        <v>116</v>
      </c>
      <c r="C40" s="16"/>
      <c r="D40" s="14" t="s">
        <v>112</v>
      </c>
      <c r="E40" s="14"/>
      <c r="F40" s="15">
        <v>797.37</v>
      </c>
      <c r="G40" s="15"/>
    </row>
    <row r="41" spans="1:7" ht="30.75" customHeight="1">
      <c r="A41" s="11">
        <v>4</v>
      </c>
      <c r="B41" s="16" t="s">
        <v>114</v>
      </c>
      <c r="C41" s="16"/>
      <c r="D41" s="14" t="s">
        <v>112</v>
      </c>
      <c r="E41" s="14"/>
      <c r="F41" s="15">
        <v>1073</v>
      </c>
      <c r="G41" s="15"/>
    </row>
    <row r="42" spans="1:7" ht="30.75" customHeight="1">
      <c r="A42" s="11">
        <v>5</v>
      </c>
      <c r="B42" s="16" t="s">
        <v>114</v>
      </c>
      <c r="C42" s="16"/>
      <c r="D42" s="14" t="s">
        <v>113</v>
      </c>
      <c r="E42" s="14"/>
      <c r="F42" s="15">
        <v>1610</v>
      </c>
      <c r="G42" s="15"/>
    </row>
    <row r="43" spans="1:7" ht="30.75" customHeight="1">
      <c r="A43" s="11">
        <v>6</v>
      </c>
      <c r="B43" s="16" t="s">
        <v>102</v>
      </c>
      <c r="C43" s="16"/>
      <c r="D43" s="14" t="s">
        <v>95</v>
      </c>
      <c r="E43" s="14"/>
      <c r="F43" s="15">
        <v>891.25</v>
      </c>
      <c r="G43" s="15"/>
    </row>
    <row r="44" spans="1:7" ht="30.75" customHeight="1">
      <c r="A44" s="11">
        <v>7</v>
      </c>
      <c r="B44" s="16" t="s">
        <v>116</v>
      </c>
      <c r="C44" s="16"/>
      <c r="D44" s="14" t="s">
        <v>95</v>
      </c>
      <c r="E44" s="14"/>
      <c r="F44" s="15">
        <v>1242.45</v>
      </c>
      <c r="G44" s="15"/>
    </row>
    <row r="45" spans="1:7" ht="30.75" customHeight="1">
      <c r="A45" s="11">
        <v>8</v>
      </c>
      <c r="B45" s="16" t="s">
        <v>103</v>
      </c>
      <c r="C45" s="16"/>
      <c r="D45" s="14" t="s">
        <v>96</v>
      </c>
      <c r="E45" s="14"/>
      <c r="F45" s="15">
        <v>1326.16</v>
      </c>
      <c r="G45" s="15"/>
    </row>
    <row r="46" spans="1:7" ht="30.75" customHeight="1">
      <c r="A46" s="11">
        <v>9</v>
      </c>
      <c r="B46" s="16" t="s">
        <v>104</v>
      </c>
      <c r="C46" s="16"/>
      <c r="D46" s="14" t="s">
        <v>97</v>
      </c>
      <c r="E46" s="14"/>
      <c r="F46" s="15">
        <v>820.21</v>
      </c>
      <c r="G46" s="15"/>
    </row>
    <row r="47" spans="1:7" ht="30.75" customHeight="1">
      <c r="A47" s="11">
        <v>10</v>
      </c>
      <c r="B47" s="16" t="s">
        <v>105</v>
      </c>
      <c r="C47" s="16"/>
      <c r="D47" s="14" t="s">
        <v>97</v>
      </c>
      <c r="E47" s="14"/>
      <c r="F47" s="15">
        <v>984.57</v>
      </c>
      <c r="G47" s="15"/>
    </row>
    <row r="48" spans="1:7" ht="30.75" customHeight="1">
      <c r="A48" s="11">
        <v>11</v>
      </c>
      <c r="B48" s="16" t="s">
        <v>106</v>
      </c>
      <c r="C48" s="16"/>
      <c r="D48" s="14" t="s">
        <v>98</v>
      </c>
      <c r="E48" s="14"/>
      <c r="F48" s="15">
        <v>1225.33</v>
      </c>
      <c r="G48" s="15"/>
    </row>
    <row r="49" spans="1:7" ht="30.75" customHeight="1">
      <c r="A49" s="11">
        <v>12</v>
      </c>
      <c r="B49" s="16" t="s">
        <v>107</v>
      </c>
      <c r="C49" s="16"/>
      <c r="D49" s="14" t="s">
        <v>98</v>
      </c>
      <c r="E49" s="14"/>
      <c r="F49" s="15">
        <v>1164.54</v>
      </c>
      <c r="G49" s="15"/>
    </row>
    <row r="50" spans="1:7" ht="30.75" customHeight="1">
      <c r="A50" s="11">
        <v>13</v>
      </c>
      <c r="B50" s="16" t="s">
        <v>108</v>
      </c>
      <c r="C50" s="16"/>
      <c r="D50" s="14" t="s">
        <v>99</v>
      </c>
      <c r="E50" s="14"/>
      <c r="F50" s="15">
        <v>838.96</v>
      </c>
      <c r="G50" s="15"/>
    </row>
    <row r="51" spans="1:7" ht="30.75" customHeight="1">
      <c r="A51" s="11">
        <v>14</v>
      </c>
      <c r="B51" s="16" t="s">
        <v>109</v>
      </c>
      <c r="C51" s="16"/>
      <c r="D51" s="14" t="s">
        <v>100</v>
      </c>
      <c r="E51" s="14"/>
      <c r="F51" s="15">
        <v>2885.67</v>
      </c>
      <c r="G51" s="15"/>
    </row>
    <row r="52" spans="1:7" ht="30.75" customHeight="1">
      <c r="A52" s="11">
        <v>15</v>
      </c>
      <c r="B52" s="16" t="s">
        <v>116</v>
      </c>
      <c r="C52" s="16"/>
      <c r="D52" s="14" t="s">
        <v>100</v>
      </c>
      <c r="E52" s="14"/>
      <c r="F52" s="15">
        <v>1043</v>
      </c>
      <c r="G52" s="15"/>
    </row>
    <row r="53" spans="1:7" ht="30.75" customHeight="1">
      <c r="A53" s="11">
        <v>16</v>
      </c>
      <c r="B53" s="16" t="s">
        <v>110</v>
      </c>
      <c r="C53" s="16"/>
      <c r="D53" s="14" t="s">
        <v>101</v>
      </c>
      <c r="E53" s="14"/>
      <c r="F53" s="15">
        <v>206.12</v>
      </c>
      <c r="G53" s="15"/>
    </row>
    <row r="54" spans="1:7" ht="30.75" customHeight="1">
      <c r="A54" s="11">
        <v>17</v>
      </c>
      <c r="B54" s="16" t="s">
        <v>117</v>
      </c>
      <c r="C54" s="16"/>
      <c r="D54" s="14" t="s">
        <v>101</v>
      </c>
      <c r="E54" s="14"/>
      <c r="F54" s="15">
        <v>3824</v>
      </c>
      <c r="G54" s="15"/>
    </row>
    <row r="55" spans="1:7" ht="31.5" customHeight="1">
      <c r="A55" s="9"/>
      <c r="B55" s="24" t="s">
        <v>93</v>
      </c>
      <c r="C55" s="25"/>
      <c r="D55" s="18"/>
      <c r="E55" s="19"/>
      <c r="F55" s="21">
        <f>SUM(F38:G54)</f>
        <v>22597.02</v>
      </c>
      <c r="G55" s="19"/>
    </row>
    <row r="57" spans="1:7">
      <c r="A57" s="1" t="s">
        <v>36</v>
      </c>
      <c r="D57" s="7">
        <f>1.36*12*C6</f>
        <v>30103.871999999999</v>
      </c>
      <c r="E57" s="1" t="s">
        <v>37</v>
      </c>
    </row>
    <row r="58" spans="1:7">
      <c r="A58" s="1" t="s">
        <v>38</v>
      </c>
      <c r="D58" s="7">
        <f>D71*5.3%</f>
        <v>12077.79529</v>
      </c>
      <c r="E58" s="1" t="s">
        <v>37</v>
      </c>
    </row>
    <row r="60" spans="1:7">
      <c r="A60" s="1" t="s">
        <v>54</v>
      </c>
    </row>
    <row r="61" spans="1:7">
      <c r="A61" s="1" t="s">
        <v>86</v>
      </c>
    </row>
    <row r="62" spans="1:7">
      <c r="B62" s="1" t="s">
        <v>53</v>
      </c>
      <c r="F62" s="7">
        <f>251714.06-1678.26</f>
        <v>250035.8</v>
      </c>
      <c r="G62" s="1" t="s">
        <v>37</v>
      </c>
    </row>
    <row r="64" spans="1:7">
      <c r="A64" s="1" t="s">
        <v>87</v>
      </c>
    </row>
    <row r="65" spans="1:7">
      <c r="B65" s="1" t="s">
        <v>52</v>
      </c>
      <c r="F65" s="7">
        <f>F33+F55+D57</f>
        <v>174444.492</v>
      </c>
      <c r="G65" s="1" t="s">
        <v>37</v>
      </c>
    </row>
    <row r="67" spans="1:7">
      <c r="A67" s="1" t="s">
        <v>88</v>
      </c>
      <c r="F67" s="7">
        <f>F62-F65</f>
        <v>75591.30799999999</v>
      </c>
      <c r="G67" s="1" t="s">
        <v>37</v>
      </c>
    </row>
    <row r="68" spans="1:7">
      <c r="B68" s="1" t="s">
        <v>51</v>
      </c>
      <c r="F68" s="7"/>
    </row>
    <row r="70" spans="1:7">
      <c r="A70" s="1" t="s">
        <v>39</v>
      </c>
    </row>
    <row r="71" spans="1:7">
      <c r="B71" s="1" t="s">
        <v>89</v>
      </c>
      <c r="D71" s="12">
        <v>227882.93</v>
      </c>
      <c r="E71" s="1" t="s">
        <v>37</v>
      </c>
    </row>
    <row r="72" spans="1:7">
      <c r="D72" s="7"/>
    </row>
    <row r="73" spans="1:7">
      <c r="A73" s="1" t="s">
        <v>90</v>
      </c>
      <c r="D73" s="7"/>
    </row>
    <row r="74" spans="1:7">
      <c r="A74" s="1" t="s">
        <v>92</v>
      </c>
      <c r="D74" s="7"/>
      <c r="E74" s="7">
        <v>22152.87</v>
      </c>
      <c r="F74" s="1" t="s">
        <v>37</v>
      </c>
    </row>
    <row r="75" spans="1:7">
      <c r="A75" s="1" t="s">
        <v>91</v>
      </c>
      <c r="D75" s="7"/>
    </row>
    <row r="76" spans="1:7">
      <c r="A76" s="1" t="s">
        <v>92</v>
      </c>
      <c r="D76" s="7"/>
      <c r="E76" s="7">
        <v>69214.45</v>
      </c>
      <c r="F76" s="1" t="s">
        <v>37</v>
      </c>
    </row>
    <row r="77" spans="1:7" ht="66" customHeight="1"/>
    <row r="78" spans="1:7">
      <c r="A78" s="1" t="s">
        <v>40</v>
      </c>
    </row>
    <row r="80" spans="1:7" ht="76.5">
      <c r="A80" s="8" t="s">
        <v>41</v>
      </c>
      <c r="B80" s="22" t="s">
        <v>42</v>
      </c>
      <c r="C80" s="22"/>
      <c r="D80" s="8" t="s">
        <v>43</v>
      </c>
      <c r="E80" s="22" t="s">
        <v>44</v>
      </c>
      <c r="F80" s="22"/>
      <c r="G80" s="8" t="s">
        <v>45</v>
      </c>
    </row>
    <row r="81" spans="1:7" ht="30" customHeight="1">
      <c r="A81" s="23" t="s">
        <v>46</v>
      </c>
      <c r="B81" s="20" t="s">
        <v>67</v>
      </c>
      <c r="C81" s="20"/>
      <c r="D81" s="10">
        <v>3</v>
      </c>
      <c r="E81" s="20" t="s">
        <v>69</v>
      </c>
      <c r="F81" s="20"/>
      <c r="G81" s="10">
        <v>3</v>
      </c>
    </row>
    <row r="82" spans="1:7" ht="32.25" customHeight="1">
      <c r="A82" s="23"/>
      <c r="B82" s="20" t="s">
        <v>55</v>
      </c>
      <c r="C82" s="20"/>
      <c r="D82" s="10">
        <v>2</v>
      </c>
      <c r="E82" s="20" t="s">
        <v>69</v>
      </c>
      <c r="F82" s="20"/>
      <c r="G82" s="10">
        <v>2</v>
      </c>
    </row>
    <row r="83" spans="1:7" ht="28.5" customHeight="1">
      <c r="A83" s="23"/>
      <c r="B83" s="20" t="s">
        <v>56</v>
      </c>
      <c r="C83" s="20"/>
      <c r="D83" s="10">
        <v>1</v>
      </c>
      <c r="E83" s="20" t="s">
        <v>69</v>
      </c>
      <c r="F83" s="20"/>
      <c r="G83" s="10">
        <v>1</v>
      </c>
    </row>
    <row r="84" spans="1:7" ht="33.75" customHeight="1">
      <c r="A84" s="10" t="s">
        <v>57</v>
      </c>
      <c r="B84" s="20" t="s">
        <v>58</v>
      </c>
      <c r="C84" s="20"/>
      <c r="D84" s="10">
        <v>1</v>
      </c>
      <c r="E84" s="20" t="s">
        <v>70</v>
      </c>
      <c r="F84" s="20"/>
      <c r="G84" s="10">
        <v>1</v>
      </c>
    </row>
    <row r="85" spans="1:7" ht="43.5" customHeight="1">
      <c r="A85" s="23" t="s">
        <v>59</v>
      </c>
      <c r="B85" s="20" t="s">
        <v>68</v>
      </c>
      <c r="C85" s="20"/>
      <c r="D85" s="10">
        <v>8</v>
      </c>
      <c r="E85" s="20" t="s">
        <v>71</v>
      </c>
      <c r="F85" s="20"/>
      <c r="G85" s="10">
        <v>8</v>
      </c>
    </row>
    <row r="86" spans="1:7" ht="69" customHeight="1">
      <c r="A86" s="23"/>
      <c r="B86" s="20" t="s">
        <v>60</v>
      </c>
      <c r="C86" s="20"/>
      <c r="D86" s="10"/>
      <c r="E86" s="20" t="s">
        <v>72</v>
      </c>
      <c r="F86" s="20"/>
      <c r="G86" s="10"/>
    </row>
    <row r="87" spans="1:7" ht="37.5" customHeight="1">
      <c r="A87" s="23"/>
      <c r="B87" s="20" t="s">
        <v>64</v>
      </c>
      <c r="C87" s="20"/>
      <c r="D87" s="10">
        <v>2</v>
      </c>
      <c r="E87" s="20" t="s">
        <v>73</v>
      </c>
      <c r="F87" s="20"/>
      <c r="G87" s="10">
        <v>2</v>
      </c>
    </row>
    <row r="88" spans="1:7" ht="60" customHeight="1">
      <c r="A88" s="23"/>
      <c r="B88" s="20" t="s">
        <v>65</v>
      </c>
      <c r="C88" s="20"/>
      <c r="D88" s="10"/>
      <c r="E88" s="20" t="s">
        <v>74</v>
      </c>
      <c r="F88" s="20"/>
      <c r="G88" s="10"/>
    </row>
    <row r="89" spans="1:7" ht="33" customHeight="1">
      <c r="A89" s="23"/>
      <c r="B89" s="20" t="s">
        <v>66</v>
      </c>
      <c r="C89" s="20"/>
      <c r="D89" s="10"/>
      <c r="E89" s="20" t="s">
        <v>75</v>
      </c>
      <c r="F89" s="20"/>
      <c r="G89" s="10"/>
    </row>
    <row r="90" spans="1:7" ht="42.75" customHeight="1">
      <c r="A90" s="23"/>
      <c r="B90" s="20" t="s">
        <v>61</v>
      </c>
      <c r="C90" s="20"/>
      <c r="D90" s="10"/>
      <c r="E90" s="20" t="s">
        <v>76</v>
      </c>
      <c r="F90" s="20"/>
      <c r="G90" s="10"/>
    </row>
    <row r="91" spans="1:7" ht="36" customHeight="1">
      <c r="A91" s="23"/>
      <c r="B91" s="20" t="s">
        <v>62</v>
      </c>
      <c r="C91" s="20"/>
      <c r="D91" s="10">
        <v>1</v>
      </c>
      <c r="E91" s="20" t="s">
        <v>71</v>
      </c>
      <c r="F91" s="20"/>
      <c r="G91" s="10">
        <v>1</v>
      </c>
    </row>
    <row r="92" spans="1:7">
      <c r="A92" s="23"/>
      <c r="B92" s="20" t="s">
        <v>63</v>
      </c>
      <c r="C92" s="20"/>
      <c r="D92" s="10">
        <v>2</v>
      </c>
      <c r="E92" s="20"/>
      <c r="F92" s="20"/>
      <c r="G92" s="10">
        <v>2</v>
      </c>
    </row>
    <row r="95" spans="1:7">
      <c r="A95" s="1" t="s">
        <v>80</v>
      </c>
      <c r="F95" s="1" t="s">
        <v>79</v>
      </c>
    </row>
    <row r="97" spans="1:6">
      <c r="A97" s="1" t="s">
        <v>84</v>
      </c>
      <c r="F97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22">
    <mergeCell ref="B92:C92"/>
    <mergeCell ref="E92:F92"/>
    <mergeCell ref="B88:C88"/>
    <mergeCell ref="E88:F88"/>
    <mergeCell ref="B89:C89"/>
    <mergeCell ref="E89:F89"/>
    <mergeCell ref="B90:C90"/>
    <mergeCell ref="E90:F90"/>
    <mergeCell ref="F55:G55"/>
    <mergeCell ref="B80:C80"/>
    <mergeCell ref="E80:F80"/>
    <mergeCell ref="A81:A83"/>
    <mergeCell ref="B81:C81"/>
    <mergeCell ref="E81:F81"/>
    <mergeCell ref="B82:C82"/>
    <mergeCell ref="E82:F82"/>
    <mergeCell ref="B83:C83"/>
    <mergeCell ref="E83:F83"/>
    <mergeCell ref="B55:C55"/>
    <mergeCell ref="D55:E55"/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F39:G39"/>
    <mergeCell ref="D40:E40"/>
    <mergeCell ref="F40:G40"/>
    <mergeCell ref="B53:C53"/>
    <mergeCell ref="B54:C54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42:C42"/>
    <mergeCell ref="D42:E42"/>
    <mergeCell ref="F42:G42"/>
    <mergeCell ref="B43:C43"/>
    <mergeCell ref="D43:E43"/>
    <mergeCell ref="F43:G43"/>
    <mergeCell ref="B30:C30"/>
    <mergeCell ref="D30:E30"/>
    <mergeCell ref="F30:G30"/>
    <mergeCell ref="B31:C31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D53:E53"/>
    <mergeCell ref="D54:E54"/>
    <mergeCell ref="F47:G47"/>
    <mergeCell ref="F48:G48"/>
    <mergeCell ref="F49:G49"/>
    <mergeCell ref="F50:G50"/>
    <mergeCell ref="F51:G51"/>
    <mergeCell ref="F52:G52"/>
    <mergeCell ref="F53:G53"/>
    <mergeCell ref="F54:G5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2013-03-18T07:16:28Z</dcterms:modified>
</cp:coreProperties>
</file>