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6" i="11"/>
  <c r="F52"/>
  <c r="F51"/>
  <c r="F50"/>
  <c r="F103"/>
  <c r="F100"/>
  <c r="G42"/>
  <c r="G40"/>
  <c r="G38"/>
  <c r="G36"/>
  <c r="F44"/>
  <c r="E44"/>
  <c r="D44"/>
  <c r="B43"/>
  <c r="B42"/>
  <c r="B41"/>
  <c r="B40"/>
  <c r="B39"/>
  <c r="B38"/>
  <c r="B37"/>
  <c r="B36"/>
  <c r="C6"/>
  <c r="D95" s="1"/>
  <c r="G44" l="1"/>
  <c r="F53"/>
  <c r="F54"/>
  <c r="F57"/>
  <c r="F93"/>
  <c r="D96"/>
  <c r="F58" l="1"/>
  <c r="F112" s="1"/>
</calcChain>
</file>

<file path=xl/sharedStrings.xml><?xml version="1.0" encoding="utf-8"?>
<sst xmlns="http://schemas.openxmlformats.org/spreadsheetml/2006/main" count="201" uniqueCount="162">
  <si>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</si>
  <si>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</si>
  <si>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</si>
  <si>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</si>
  <si>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</si>
  <si>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</si>
  <si>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</si>
  <si>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</si>
  <si>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</si>
  <si>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</si>
  <si>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</si>
  <si>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</si>
  <si>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</si>
  <si>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</si>
  <si>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</si>
  <si>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</si>
  <si>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</si>
  <si>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</si>
  <si>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</si>
  <si>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</si>
  <si>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</si>
  <si>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</si>
  <si>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</si>
  <si>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</si>
  <si>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</si>
  <si>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</si>
  <si>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</si>
  <si>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</si>
  <si>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</si>
  <si>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</si>
  <si>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</si>
  <si>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</si>
  <si>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</si>
  <si>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</si>
  <si>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</si>
  <si>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</si>
  <si>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</si>
  <si>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</si>
  <si>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</si>
  <si>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</si>
  <si>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</si>
  <si>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</si>
  <si>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</si>
  <si>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</si>
  <si>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</si>
  <si>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</si>
  <si>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</si>
  <si>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</si>
  <si>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</si>
  <si>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</si>
  <si>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</si>
  <si>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</si>
  <si>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</si>
  <si>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</si>
  <si>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</si>
  <si>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</si>
  <si>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</si>
  <si>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</si>
  <si>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</si>
  <si>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</si>
  <si>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</si>
  <si>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</si>
  <si>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</si>
  <si>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</si>
  <si>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</si>
  <si>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</si>
  <si>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</si>
  <si>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</si>
  <si>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</si>
  <si>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</si>
  <si>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</si>
  <si>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</si>
  <si>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</si>
  <si>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</si>
  <si>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</si>
  <si>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</si>
  <si>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</si>
  <si>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</si>
  <si>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12 по улице Пионерская </t>
  </si>
  <si>
    <t>подвал замена шарового крана на стояке ХВ</t>
  </si>
  <si>
    <t>Январь</t>
  </si>
  <si>
    <t>Февраль</t>
  </si>
  <si>
    <t>ремонт водосточной трубы</t>
  </si>
  <si>
    <t>остекление</t>
  </si>
  <si>
    <t>проверка и прочистка дымоходов</t>
  </si>
  <si>
    <t>Март</t>
  </si>
  <si>
    <t>кв.17 регистрация счетчика ХВ,установка пломбы</t>
  </si>
  <si>
    <t>кв.17 замена стояка канализации</t>
  </si>
  <si>
    <t>кв.14 замена стояка канализации</t>
  </si>
  <si>
    <t>Апрель</t>
  </si>
  <si>
    <t>ремонт отмостки</t>
  </si>
  <si>
    <t>Май</t>
  </si>
  <si>
    <t>кв.3 ремонт канализации,прочистка стояка канализации</t>
  </si>
  <si>
    <t>Июнь</t>
  </si>
  <si>
    <t>кв.30 замена 2-х стояков отопления</t>
  </si>
  <si>
    <t>подвал прочистка стояка канализации</t>
  </si>
  <si>
    <t>Июль</t>
  </si>
  <si>
    <t>Август</t>
  </si>
  <si>
    <t>кв.2 регистрация счетчика ХВ,установка пломбы</t>
  </si>
  <si>
    <t>Замена лежака отопления</t>
  </si>
  <si>
    <t>Сентябрь</t>
  </si>
  <si>
    <t>очистка крыши от снега и сосулек</t>
  </si>
  <si>
    <t>установка запорного устройства</t>
  </si>
  <si>
    <t>чердак Замена лежака отопления</t>
  </si>
  <si>
    <t>Октябрь</t>
  </si>
  <si>
    <t>кв.22 замена стояка ХВ</t>
  </si>
  <si>
    <t>кв.22 замена стояка отопления</t>
  </si>
  <si>
    <t>Ноябрь</t>
  </si>
  <si>
    <t>чердак Изоляция лежаков отопления</t>
  </si>
  <si>
    <t>подвал замена ввода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</si>
  <si>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</si>
  <si>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</si>
  <si>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</si>
  <si>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</si>
  <si>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</si>
  <si>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</si>
  <si>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</si>
  <si>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</si>
  <si>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</si>
  <si>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</si>
  <si>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</si>
  <si>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</si>
  <si>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</si>
  <si>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</si>
  <si>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</si>
  <si>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</si>
  <si>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</si>
  <si>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</si>
  <si>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</si>
  <si>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</si>
  <si>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</si>
  <si>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</si>
  <si>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</si>
  <si>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</si>
  <si>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</si>
  <si>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</si>
  <si>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</si>
  <si>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</si>
  <si>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</si>
  <si>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19.07.2013г.</t>
  </si>
  <si>
    <t>340 от 24.12.08г.</t>
  </si>
  <si>
    <t>кв.1 регистрация счетчика ХВ,установка пломбы</t>
  </si>
  <si>
    <t>Декабрь</t>
  </si>
  <si>
    <t>кв.13 регистрация счетчика ХВ,установка пломбы</t>
  </si>
  <si>
    <t>подвал ремонт ввода ХВ</t>
  </si>
  <si>
    <t>подвал ремонт лежака отопления</t>
  </si>
  <si>
    <t>кв.12 наладка стояков отопления,сброс воздуха</t>
  </si>
  <si>
    <t>кв.2 наладка стояков отопления,сброс воздуха</t>
  </si>
  <si>
    <t>кв.21,25 замена стояка отопления</t>
  </si>
  <si>
    <t>подъезд ремонт эл.проводки</t>
  </si>
  <si>
    <t>01.10.2013г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</si>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</sst>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topLeftCell="A100" workbookViewId="0">
      <selection activeCell="A113" sqref="A113:XFD11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78</v>
      </c>
      <c r="B3" s="39"/>
      <c r="C3" s="39"/>
      <c r="D3" s="39"/>
      <c r="E3" s="39"/>
      <c r="F3" s="39"/>
      <c r="G3" s="39"/>
    </row>
    <row r="4" spans="1:8">
      <c r="A4" s="39" t="s">
        <v>73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1276.1000000000001</v>
      </c>
      <c r="D6" s="1" t="s">
        <v>2</v>
      </c>
    </row>
    <row r="7" spans="1:8">
      <c r="A7" s="1" t="s">
        <v>112</v>
      </c>
      <c r="B7" s="1" t="s">
        <v>113</v>
      </c>
      <c r="C7" s="3"/>
      <c r="D7" s="1">
        <v>1200.7</v>
      </c>
      <c r="E7" s="1" t="s">
        <v>2</v>
      </c>
    </row>
    <row r="8" spans="1:8">
      <c r="B8" s="1" t="s">
        <v>114</v>
      </c>
      <c r="C8" s="3"/>
      <c r="D8" s="1">
        <v>75.400000000000006</v>
      </c>
      <c r="E8" s="1" t="s">
        <v>2</v>
      </c>
    </row>
    <row r="9" spans="1:8">
      <c r="A9" s="1" t="s">
        <v>115</v>
      </c>
      <c r="C9" s="1">
        <v>4</v>
      </c>
    </row>
    <row r="10" spans="1:8">
      <c r="A10" s="1" t="s">
        <v>116</v>
      </c>
      <c r="C10" s="1">
        <v>2</v>
      </c>
    </row>
    <row r="11" spans="1:8">
      <c r="A11" s="1" t="s">
        <v>117</v>
      </c>
      <c r="C11" s="1">
        <v>30</v>
      </c>
    </row>
    <row r="12" spans="1:8">
      <c r="A12" s="1" t="s">
        <v>118</v>
      </c>
      <c r="E12" s="1">
        <v>97.6</v>
      </c>
      <c r="F12" s="1" t="s">
        <v>2</v>
      </c>
    </row>
    <row r="13" spans="1:8">
      <c r="A13" s="1" t="s">
        <v>119</v>
      </c>
      <c r="B13" s="1">
        <v>442</v>
      </c>
      <c r="C13" s="1" t="s">
        <v>2</v>
      </c>
    </row>
    <row r="14" spans="1:8">
      <c r="A14" s="1" t="s">
        <v>120</v>
      </c>
      <c r="B14" s="1">
        <v>442</v>
      </c>
      <c r="C14" s="1" t="s">
        <v>2</v>
      </c>
    </row>
    <row r="15" spans="1:8">
      <c r="A15" s="1" t="s">
        <v>121</v>
      </c>
      <c r="D15" s="1">
        <v>1300</v>
      </c>
      <c r="E15" s="1" t="s">
        <v>2</v>
      </c>
    </row>
    <row r="17" spans="1:6">
      <c r="A17" s="1" t="s">
        <v>122</v>
      </c>
    </row>
    <row r="18" spans="1:6">
      <c r="A18" s="22" t="s">
        <v>123</v>
      </c>
      <c r="B18" s="22"/>
      <c r="C18" s="22"/>
      <c r="D18" s="22"/>
      <c r="E18" s="22" t="s">
        <v>124</v>
      </c>
      <c r="F18" s="22"/>
    </row>
    <row r="19" spans="1:6">
      <c r="A19" s="23" t="s">
        <v>125</v>
      </c>
      <c r="B19" s="23"/>
      <c r="C19" s="23"/>
      <c r="D19" s="23"/>
      <c r="E19" s="22" t="s">
        <v>151</v>
      </c>
      <c r="F19" s="22"/>
    </row>
    <row r="20" spans="1:6">
      <c r="A20" s="23" t="s">
        <v>126</v>
      </c>
      <c r="B20" s="23"/>
      <c r="C20" s="23"/>
      <c r="D20" s="23"/>
      <c r="E20" s="22" t="s">
        <v>150</v>
      </c>
      <c r="F20" s="22"/>
    </row>
    <row r="21" spans="1:6">
      <c r="A21" s="23" t="s">
        <v>127</v>
      </c>
      <c r="B21" s="23"/>
      <c r="C21" s="23"/>
      <c r="D21" s="23"/>
      <c r="E21" s="22" t="s">
        <v>139</v>
      </c>
      <c r="F21" s="22"/>
    </row>
    <row r="23" spans="1:6">
      <c r="A23" s="1" t="s">
        <v>128</v>
      </c>
    </row>
    <row r="24" spans="1:6" ht="31.5" customHeight="1">
      <c r="A24" s="21" t="s">
        <v>129</v>
      </c>
      <c r="B24" s="21"/>
      <c r="C24" s="21" t="s">
        <v>130</v>
      </c>
      <c r="D24" s="21"/>
      <c r="E24" s="21" t="s">
        <v>131</v>
      </c>
      <c r="F24" s="21"/>
    </row>
    <row r="25" spans="1:6">
      <c r="A25" s="14" t="s">
        <v>132</v>
      </c>
      <c r="B25" s="14"/>
      <c r="C25" s="22">
        <v>27</v>
      </c>
      <c r="D25" s="22"/>
      <c r="E25" s="22">
        <v>29</v>
      </c>
      <c r="F25" s="22"/>
    </row>
    <row r="26" spans="1:6">
      <c r="A26" s="14" t="s">
        <v>133</v>
      </c>
      <c r="B26" s="14"/>
      <c r="C26" s="22">
        <v>11</v>
      </c>
      <c r="D26" s="22"/>
      <c r="E26" s="22">
        <v>14</v>
      </c>
      <c r="F26" s="22"/>
    </row>
    <row r="28" spans="1:6">
      <c r="A28" s="1" t="s">
        <v>134</v>
      </c>
      <c r="C28" s="1" t="s">
        <v>140</v>
      </c>
    </row>
    <row r="30" spans="1:6">
      <c r="A30" s="1" t="s">
        <v>135</v>
      </c>
    </row>
    <row r="31" spans="1:6">
      <c r="B31" s="1" t="s">
        <v>136</v>
      </c>
      <c r="D31" s="15">
        <v>12.2</v>
      </c>
      <c r="E31" s="1" t="s">
        <v>137</v>
      </c>
    </row>
    <row r="32" spans="1:6">
      <c r="B32" s="1" t="s">
        <v>138</v>
      </c>
      <c r="D32" s="1">
        <v>13.66</v>
      </c>
      <c r="E32" s="1" t="s">
        <v>137</v>
      </c>
    </row>
    <row r="34" spans="1:10">
      <c r="A34" s="1" t="s">
        <v>1</v>
      </c>
    </row>
    <row r="35" spans="1:10" ht="98.25" customHeight="1">
      <c r="A35" s="16" t="s">
        <v>3</v>
      </c>
      <c r="B35" s="16" t="s">
        <v>152</v>
      </c>
      <c r="C35" s="16" t="s">
        <v>153</v>
      </c>
      <c r="D35" s="16" t="s">
        <v>154</v>
      </c>
      <c r="E35" s="16" t="s">
        <v>4</v>
      </c>
      <c r="F35" s="16" t="s">
        <v>155</v>
      </c>
      <c r="G35" s="16" t="s">
        <v>156</v>
      </c>
      <c r="H35" s="2"/>
      <c r="I35" s="2"/>
      <c r="J35" s="2"/>
    </row>
    <row r="36" spans="1:10">
      <c r="A36" s="19" t="s">
        <v>39</v>
      </c>
      <c r="B36" s="5">
        <f>D36/C36</f>
        <v>18900.097276264594</v>
      </c>
      <c r="C36" s="6">
        <v>2.57</v>
      </c>
      <c r="D36" s="6">
        <v>48573.25</v>
      </c>
      <c r="E36" s="6">
        <v>-2070.17</v>
      </c>
      <c r="F36" s="17">
        <v>91263.21</v>
      </c>
      <c r="G36" s="17">
        <f>D36+D37+E36+E37-F36</f>
        <v>10102.119999999995</v>
      </c>
    </row>
    <row r="37" spans="1:10">
      <c r="A37" s="20"/>
      <c r="B37" s="5">
        <f>D37/C37</f>
        <v>18597.372881355932</v>
      </c>
      <c r="C37" s="6">
        <v>2.95</v>
      </c>
      <c r="D37" s="6">
        <v>54862.25</v>
      </c>
      <c r="E37" s="6"/>
      <c r="F37" s="18"/>
      <c r="G37" s="18"/>
    </row>
    <row r="38" spans="1:10">
      <c r="A38" s="19" t="s">
        <v>40</v>
      </c>
      <c r="B38" s="5">
        <f t="shared" ref="B38:B43" si="0">D38/C38</f>
        <v>110.8400087299437</v>
      </c>
      <c r="C38" s="6">
        <v>1328.76</v>
      </c>
      <c r="D38" s="6">
        <v>147279.76999999999</v>
      </c>
      <c r="E38" s="6"/>
      <c r="F38" s="17">
        <v>241125.73</v>
      </c>
      <c r="G38" s="17">
        <f t="shared" ref="G38" si="1">D38+D39+E38+E39-F38</f>
        <v>5486.9399999999732</v>
      </c>
    </row>
    <row r="39" spans="1:10">
      <c r="A39" s="20"/>
      <c r="B39" s="5">
        <f t="shared" si="0"/>
        <v>66.10998708853009</v>
      </c>
      <c r="C39" s="6">
        <v>1502.54</v>
      </c>
      <c r="D39" s="6">
        <v>99332.9</v>
      </c>
      <c r="E39" s="6"/>
      <c r="F39" s="18"/>
      <c r="G39" s="18"/>
    </row>
    <row r="40" spans="1:10" ht="16.5" customHeight="1">
      <c r="A40" s="19" t="s">
        <v>157</v>
      </c>
      <c r="B40" s="5">
        <f t="shared" si="0"/>
        <v>1808.230662020906</v>
      </c>
      <c r="C40" s="6">
        <v>14.35</v>
      </c>
      <c r="D40" s="6">
        <v>25948.11</v>
      </c>
      <c r="E40" s="6">
        <v>463.65</v>
      </c>
      <c r="F40" s="17">
        <v>50725.35</v>
      </c>
      <c r="G40" s="17">
        <f t="shared" ref="G40" si="2">D40+D41+E40+E41-F40</f>
        <v>3077.6400000000067</v>
      </c>
    </row>
    <row r="41" spans="1:10">
      <c r="A41" s="20"/>
      <c r="B41" s="5">
        <f t="shared" si="0"/>
        <v>1660.7660217654172</v>
      </c>
      <c r="C41" s="6">
        <v>16.54</v>
      </c>
      <c r="D41" s="6">
        <v>27469.07</v>
      </c>
      <c r="E41" s="6">
        <v>-77.84</v>
      </c>
      <c r="F41" s="18"/>
      <c r="G41" s="18"/>
    </row>
    <row r="42" spans="1:10" ht="16.5" customHeight="1">
      <c r="A42" s="19" t="s">
        <v>158</v>
      </c>
      <c r="B42" s="5">
        <f t="shared" si="0"/>
        <v>1802.228796028134</v>
      </c>
      <c r="C42" s="6">
        <v>24.17</v>
      </c>
      <c r="D42" s="6">
        <v>43559.87</v>
      </c>
      <c r="E42" s="6">
        <v>925.99</v>
      </c>
      <c r="F42" s="17">
        <v>86350.23</v>
      </c>
      <c r="G42" s="17">
        <f t="shared" ref="G42" si="3">D42+D43+E42+E43-F42</f>
        <v>5341.9400000000169</v>
      </c>
    </row>
    <row r="43" spans="1:10">
      <c r="A43" s="20"/>
      <c r="B43" s="5">
        <f t="shared" si="0"/>
        <v>1612.415190735695</v>
      </c>
      <c r="C43" s="6">
        <v>29.36</v>
      </c>
      <c r="D43" s="6">
        <v>47340.51</v>
      </c>
      <c r="E43" s="6">
        <v>-134.19999999999999</v>
      </c>
      <c r="F43" s="18"/>
      <c r="G43" s="18"/>
    </row>
    <row r="44" spans="1:10">
      <c r="A44" s="4" t="s">
        <v>70</v>
      </c>
      <c r="B44" s="5"/>
      <c r="C44" s="6"/>
      <c r="D44" s="6">
        <f>SUM(D36:D43)</f>
        <v>494365.73</v>
      </c>
      <c r="E44" s="6">
        <f>SUM(E36:E43)</f>
        <v>-892.56999999999994</v>
      </c>
      <c r="F44" s="6">
        <f>SUM(F36:F43)</f>
        <v>469464.51999999996</v>
      </c>
      <c r="G44" s="6">
        <f>SUM(G36:G43)</f>
        <v>24008.639999999992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1" t="s">
        <v>9</v>
      </c>
      <c r="C49" s="27"/>
      <c r="D49" s="31" t="s">
        <v>10</v>
      </c>
      <c r="E49" s="27"/>
      <c r="F49" s="31" t="s">
        <v>11</v>
      </c>
      <c r="G49" s="27"/>
    </row>
    <row r="50" spans="1:7" ht="50.25" customHeight="1">
      <c r="A50" s="9">
        <v>1</v>
      </c>
      <c r="B50" s="34" t="s">
        <v>12</v>
      </c>
      <c r="C50" s="34"/>
      <c r="D50" s="33" t="s">
        <v>13</v>
      </c>
      <c r="E50" s="33"/>
      <c r="F50" s="35">
        <f>0.54*H4*D7</f>
        <v>7780.536000000001</v>
      </c>
      <c r="G50" s="35"/>
    </row>
    <row r="51" spans="1:7" ht="31.5" customHeight="1">
      <c r="A51" s="9">
        <v>2</v>
      </c>
      <c r="B51" s="34" t="s">
        <v>14</v>
      </c>
      <c r="C51" s="34"/>
      <c r="D51" s="33" t="s">
        <v>13</v>
      </c>
      <c r="E51" s="33"/>
      <c r="F51" s="35">
        <f>1.71*H4*D7</f>
        <v>24638.364000000001</v>
      </c>
      <c r="G51" s="35"/>
    </row>
    <row r="52" spans="1:7">
      <c r="A52" s="13">
        <v>3</v>
      </c>
      <c r="B52" s="34" t="s">
        <v>15</v>
      </c>
      <c r="C52" s="34"/>
      <c r="D52" s="33" t="s">
        <v>16</v>
      </c>
      <c r="E52" s="33"/>
      <c r="F52" s="35">
        <f>0.14833333333*H4*D7</f>
        <v>2137.2459999519724</v>
      </c>
      <c r="G52" s="35"/>
    </row>
    <row r="53" spans="1:7" ht="30" customHeight="1">
      <c r="A53" s="13">
        <v>4</v>
      </c>
      <c r="B53" s="34" t="s">
        <v>17</v>
      </c>
      <c r="C53" s="34"/>
      <c r="D53" s="33" t="s">
        <v>110</v>
      </c>
      <c r="E53" s="33"/>
      <c r="F53" s="35">
        <f>0.79*H4*C6</f>
        <v>12097.428000000002</v>
      </c>
      <c r="G53" s="35"/>
    </row>
    <row r="54" spans="1:7" ht="62.25" customHeight="1">
      <c r="A54" s="13">
        <v>5</v>
      </c>
      <c r="B54" s="34" t="s">
        <v>18</v>
      </c>
      <c r="C54" s="34"/>
      <c r="D54" s="33" t="s">
        <v>19</v>
      </c>
      <c r="E54" s="33"/>
      <c r="F54" s="35">
        <f>1.04*H4*C6</f>
        <v>15925.728000000003</v>
      </c>
      <c r="G54" s="35"/>
    </row>
    <row r="55" spans="1:7" ht="29.25" customHeight="1">
      <c r="A55" s="13">
        <v>6</v>
      </c>
      <c r="B55" s="34" t="s">
        <v>20</v>
      </c>
      <c r="C55" s="34"/>
      <c r="D55" s="33" t="s">
        <v>66</v>
      </c>
      <c r="E55" s="33"/>
      <c r="F55" s="35"/>
      <c r="G55" s="35"/>
    </row>
    <row r="56" spans="1:7" ht="29.25" customHeight="1">
      <c r="A56" s="13">
        <v>7</v>
      </c>
      <c r="B56" s="34" t="s">
        <v>21</v>
      </c>
      <c r="C56" s="34"/>
      <c r="D56" s="31" t="s">
        <v>66</v>
      </c>
      <c r="E56" s="27"/>
      <c r="F56" s="35">
        <f>2.20416666666*H4*D7</f>
        <v>31758.514999903946</v>
      </c>
      <c r="G56" s="35"/>
    </row>
    <row r="57" spans="1:7" ht="46.5" customHeight="1">
      <c r="A57" s="13">
        <v>8</v>
      </c>
      <c r="B57" s="34" t="s">
        <v>22</v>
      </c>
      <c r="C57" s="34"/>
      <c r="D57" s="31" t="s">
        <v>111</v>
      </c>
      <c r="E57" s="27"/>
      <c r="F57" s="35">
        <f>0.2525*H4*C6</f>
        <v>3866.5830000000005</v>
      </c>
      <c r="G57" s="35"/>
    </row>
    <row r="58" spans="1:7" ht="31.5" customHeight="1">
      <c r="A58" s="9"/>
      <c r="B58" s="34" t="s">
        <v>23</v>
      </c>
      <c r="C58" s="34"/>
      <c r="D58" s="33"/>
      <c r="E58" s="33"/>
      <c r="F58" s="35">
        <f>SUM(F50:G57)</f>
        <v>98204.399999855916</v>
      </c>
      <c r="G58" s="35"/>
    </row>
    <row r="60" spans="1:7">
      <c r="A60" s="1" t="s">
        <v>24</v>
      </c>
    </row>
    <row r="62" spans="1:7" ht="44.25" customHeight="1">
      <c r="A62" s="9" t="s">
        <v>8</v>
      </c>
      <c r="B62" s="33" t="s">
        <v>25</v>
      </c>
      <c r="C62" s="33"/>
      <c r="D62" s="31" t="s">
        <v>26</v>
      </c>
      <c r="E62" s="27"/>
      <c r="F62" s="31" t="s">
        <v>27</v>
      </c>
      <c r="G62" s="27"/>
    </row>
    <row r="63" spans="1:7" ht="30.75" customHeight="1">
      <c r="A63" s="9">
        <v>1</v>
      </c>
      <c r="B63" s="32" t="s">
        <v>79</v>
      </c>
      <c r="C63" s="32"/>
      <c r="D63" s="36" t="s">
        <v>80</v>
      </c>
      <c r="E63" s="36"/>
      <c r="F63" s="37">
        <v>3696.2</v>
      </c>
      <c r="G63" s="38"/>
    </row>
    <row r="64" spans="1:7" ht="30.75" customHeight="1">
      <c r="A64" s="9">
        <v>2</v>
      </c>
      <c r="B64" s="32" t="s">
        <v>101</v>
      </c>
      <c r="C64" s="32"/>
      <c r="D64" s="36" t="s">
        <v>80</v>
      </c>
      <c r="E64" s="36"/>
      <c r="F64" s="37">
        <v>1795</v>
      </c>
      <c r="G64" s="38"/>
    </row>
    <row r="65" spans="1:7" ht="30.75" customHeight="1">
      <c r="A65" s="11">
        <v>3</v>
      </c>
      <c r="B65" s="32" t="s">
        <v>101</v>
      </c>
      <c r="C65" s="32"/>
      <c r="D65" s="36" t="s">
        <v>81</v>
      </c>
      <c r="E65" s="36"/>
      <c r="F65" s="37">
        <v>1197</v>
      </c>
      <c r="G65" s="38"/>
    </row>
    <row r="66" spans="1:7" ht="31.5" customHeight="1">
      <c r="A66" s="11">
        <v>4</v>
      </c>
      <c r="B66" s="32" t="s">
        <v>82</v>
      </c>
      <c r="C66" s="32"/>
      <c r="D66" s="36" t="s">
        <v>81</v>
      </c>
      <c r="E66" s="36"/>
      <c r="F66" s="37">
        <v>1673</v>
      </c>
      <c r="G66" s="38"/>
    </row>
    <row r="67" spans="1:7" ht="18.75" customHeight="1">
      <c r="A67" s="11">
        <v>5</v>
      </c>
      <c r="B67" s="32" t="s">
        <v>83</v>
      </c>
      <c r="C67" s="32"/>
      <c r="D67" s="36" t="s">
        <v>81</v>
      </c>
      <c r="E67" s="36"/>
      <c r="F67" s="37">
        <v>745</v>
      </c>
      <c r="G67" s="38"/>
    </row>
    <row r="68" spans="1:7" ht="31.5" customHeight="1">
      <c r="A68" s="11">
        <v>6</v>
      </c>
      <c r="B68" s="32" t="s">
        <v>102</v>
      </c>
      <c r="C68" s="32"/>
      <c r="D68" s="36" t="s">
        <v>81</v>
      </c>
      <c r="E68" s="36"/>
      <c r="F68" s="37">
        <v>610</v>
      </c>
      <c r="G68" s="38"/>
    </row>
    <row r="69" spans="1:7" ht="33" customHeight="1">
      <c r="A69" s="11">
        <v>7</v>
      </c>
      <c r="B69" s="32" t="s">
        <v>84</v>
      </c>
      <c r="C69" s="32"/>
      <c r="D69" s="36" t="s">
        <v>85</v>
      </c>
      <c r="E69" s="36"/>
      <c r="F69" s="37">
        <v>1171</v>
      </c>
      <c r="G69" s="38"/>
    </row>
    <row r="70" spans="1:7" ht="30.75" customHeight="1">
      <c r="A70" s="11">
        <v>8</v>
      </c>
      <c r="B70" s="32" t="s">
        <v>101</v>
      </c>
      <c r="C70" s="32"/>
      <c r="D70" s="36" t="s">
        <v>85</v>
      </c>
      <c r="E70" s="36"/>
      <c r="F70" s="37">
        <v>4189</v>
      </c>
      <c r="G70" s="38"/>
    </row>
    <row r="71" spans="1:7" ht="47.25" customHeight="1">
      <c r="A71" s="11">
        <v>9</v>
      </c>
      <c r="B71" s="32" t="s">
        <v>86</v>
      </c>
      <c r="C71" s="32"/>
      <c r="D71" s="36" t="s">
        <v>85</v>
      </c>
      <c r="E71" s="36"/>
      <c r="F71" s="37">
        <v>39.39</v>
      </c>
      <c r="G71" s="38"/>
    </row>
    <row r="72" spans="1:7" ht="31.5" customHeight="1">
      <c r="A72" s="11">
        <v>10</v>
      </c>
      <c r="B72" s="32" t="s">
        <v>87</v>
      </c>
      <c r="C72" s="32"/>
      <c r="D72" s="36" t="s">
        <v>85</v>
      </c>
      <c r="E72" s="36"/>
      <c r="F72" s="37">
        <v>2449.13</v>
      </c>
      <c r="G72" s="38"/>
    </row>
    <row r="73" spans="1:7" ht="33" customHeight="1">
      <c r="A73" s="11">
        <v>11</v>
      </c>
      <c r="B73" s="32" t="s">
        <v>88</v>
      </c>
      <c r="C73" s="32"/>
      <c r="D73" s="36" t="s">
        <v>89</v>
      </c>
      <c r="E73" s="36"/>
      <c r="F73" s="37">
        <v>3092.54</v>
      </c>
      <c r="G73" s="38"/>
    </row>
    <row r="74" spans="1:7" ht="18" customHeight="1">
      <c r="A74" s="11">
        <v>12</v>
      </c>
      <c r="B74" s="32" t="s">
        <v>90</v>
      </c>
      <c r="C74" s="32"/>
      <c r="D74" s="36" t="s">
        <v>91</v>
      </c>
      <c r="E74" s="36"/>
      <c r="F74" s="37">
        <v>13400</v>
      </c>
      <c r="G74" s="38"/>
    </row>
    <row r="75" spans="1:7" ht="48.75" customHeight="1">
      <c r="A75" s="11">
        <v>13</v>
      </c>
      <c r="B75" s="32" t="s">
        <v>92</v>
      </c>
      <c r="C75" s="32"/>
      <c r="D75" s="36" t="s">
        <v>93</v>
      </c>
      <c r="E75" s="36"/>
      <c r="F75" s="37">
        <v>2860.82</v>
      </c>
      <c r="G75" s="38"/>
    </row>
    <row r="76" spans="1:7" ht="33" customHeight="1">
      <c r="A76" s="11">
        <v>14</v>
      </c>
      <c r="B76" s="32" t="s">
        <v>94</v>
      </c>
      <c r="C76" s="32"/>
      <c r="D76" s="36" t="s">
        <v>93</v>
      </c>
      <c r="E76" s="36"/>
      <c r="F76" s="37">
        <v>5068.59</v>
      </c>
      <c r="G76" s="38"/>
    </row>
    <row r="77" spans="1:7" ht="36" customHeight="1">
      <c r="A77" s="11">
        <v>15</v>
      </c>
      <c r="B77" s="32" t="s">
        <v>95</v>
      </c>
      <c r="C77" s="32"/>
      <c r="D77" s="36" t="s">
        <v>96</v>
      </c>
      <c r="E77" s="36"/>
      <c r="F77" s="37">
        <v>2858.4</v>
      </c>
      <c r="G77" s="38"/>
    </row>
    <row r="78" spans="1:7" ht="33" customHeight="1">
      <c r="A78" s="11">
        <v>16</v>
      </c>
      <c r="B78" s="32" t="s">
        <v>149</v>
      </c>
      <c r="C78" s="32"/>
      <c r="D78" s="36" t="s">
        <v>97</v>
      </c>
      <c r="E78" s="36"/>
      <c r="F78" s="37">
        <v>575.53</v>
      </c>
      <c r="G78" s="38"/>
    </row>
    <row r="79" spans="1:7" ht="33" customHeight="1">
      <c r="A79" s="11">
        <v>17</v>
      </c>
      <c r="B79" s="32" t="s">
        <v>98</v>
      </c>
      <c r="C79" s="32"/>
      <c r="D79" s="36" t="s">
        <v>97</v>
      </c>
      <c r="E79" s="36"/>
      <c r="F79" s="37">
        <v>46.02</v>
      </c>
      <c r="G79" s="38"/>
    </row>
    <row r="80" spans="1:7">
      <c r="A80" s="11">
        <v>18</v>
      </c>
      <c r="B80" s="32" t="s">
        <v>99</v>
      </c>
      <c r="C80" s="32"/>
      <c r="D80" s="36" t="s">
        <v>100</v>
      </c>
      <c r="E80" s="36"/>
      <c r="F80" s="37">
        <v>30281</v>
      </c>
      <c r="G80" s="38"/>
    </row>
    <row r="81" spans="1:7" ht="31.5" customHeight="1">
      <c r="A81" s="11">
        <v>19</v>
      </c>
      <c r="B81" s="32" t="s">
        <v>103</v>
      </c>
      <c r="C81" s="32"/>
      <c r="D81" s="36" t="s">
        <v>104</v>
      </c>
      <c r="E81" s="36"/>
      <c r="F81" s="37">
        <v>44329</v>
      </c>
      <c r="G81" s="38"/>
    </row>
    <row r="82" spans="1:7" ht="16.5" customHeight="1">
      <c r="A82" s="11">
        <v>20</v>
      </c>
      <c r="B82" s="32" t="s">
        <v>105</v>
      </c>
      <c r="C82" s="32"/>
      <c r="D82" s="36" t="s">
        <v>104</v>
      </c>
      <c r="E82" s="36"/>
      <c r="F82" s="37">
        <v>5531.44</v>
      </c>
      <c r="G82" s="38"/>
    </row>
    <row r="83" spans="1:7" ht="30.75" customHeight="1">
      <c r="A83" s="11">
        <v>21</v>
      </c>
      <c r="B83" s="32" t="s">
        <v>106</v>
      </c>
      <c r="C83" s="32"/>
      <c r="D83" s="36" t="s">
        <v>104</v>
      </c>
      <c r="E83" s="36"/>
      <c r="F83" s="37">
        <v>7109.9</v>
      </c>
      <c r="G83" s="38"/>
    </row>
    <row r="84" spans="1:7" ht="33.75" customHeight="1">
      <c r="A84" s="11">
        <v>22</v>
      </c>
      <c r="B84" s="32" t="s">
        <v>108</v>
      </c>
      <c r="C84" s="32"/>
      <c r="D84" s="36" t="s">
        <v>107</v>
      </c>
      <c r="E84" s="36"/>
      <c r="F84" s="37">
        <v>22165</v>
      </c>
      <c r="G84" s="38"/>
    </row>
    <row r="85" spans="1:7" ht="17.25" customHeight="1">
      <c r="A85" s="11">
        <v>23</v>
      </c>
      <c r="B85" s="32" t="s">
        <v>109</v>
      </c>
      <c r="C85" s="32"/>
      <c r="D85" s="36" t="s">
        <v>107</v>
      </c>
      <c r="E85" s="36"/>
      <c r="F85" s="37">
        <v>4344.43</v>
      </c>
      <c r="G85" s="38"/>
    </row>
    <row r="86" spans="1:7" ht="30.75" customHeight="1">
      <c r="A86" s="11">
        <v>24</v>
      </c>
      <c r="B86" s="32" t="s">
        <v>141</v>
      </c>
      <c r="C86" s="32"/>
      <c r="D86" s="36" t="s">
        <v>142</v>
      </c>
      <c r="E86" s="36"/>
      <c r="F86" s="37">
        <v>45.21</v>
      </c>
      <c r="G86" s="38"/>
    </row>
    <row r="87" spans="1:7" ht="51" customHeight="1">
      <c r="A87" s="11">
        <v>25</v>
      </c>
      <c r="B87" s="32" t="s">
        <v>143</v>
      </c>
      <c r="C87" s="32"/>
      <c r="D87" s="36" t="s">
        <v>142</v>
      </c>
      <c r="E87" s="36"/>
      <c r="F87" s="37">
        <v>45.21</v>
      </c>
      <c r="G87" s="38"/>
    </row>
    <row r="88" spans="1:7" ht="17.25" customHeight="1">
      <c r="A88" s="11">
        <v>26</v>
      </c>
      <c r="B88" s="32" t="s">
        <v>144</v>
      </c>
      <c r="C88" s="32"/>
      <c r="D88" s="36" t="s">
        <v>142</v>
      </c>
      <c r="E88" s="36"/>
      <c r="F88" s="37">
        <v>5721.13</v>
      </c>
      <c r="G88" s="38"/>
    </row>
    <row r="89" spans="1:7" ht="31.5" customHeight="1">
      <c r="A89" s="11">
        <v>27</v>
      </c>
      <c r="B89" s="32" t="s">
        <v>145</v>
      </c>
      <c r="C89" s="32"/>
      <c r="D89" s="36" t="s">
        <v>142</v>
      </c>
      <c r="E89" s="36"/>
      <c r="F89" s="37">
        <v>4192.1400000000003</v>
      </c>
      <c r="G89" s="38"/>
    </row>
    <row r="90" spans="1:7" ht="33.75" customHeight="1">
      <c r="A90" s="11">
        <v>28</v>
      </c>
      <c r="B90" s="32" t="s">
        <v>146</v>
      </c>
      <c r="C90" s="32"/>
      <c r="D90" s="36" t="s">
        <v>142</v>
      </c>
      <c r="E90" s="36"/>
      <c r="F90" s="37">
        <v>2978.23</v>
      </c>
      <c r="G90" s="38"/>
    </row>
    <row r="91" spans="1:7" ht="33.75" customHeight="1">
      <c r="A91" s="11">
        <v>29</v>
      </c>
      <c r="B91" s="32" t="s">
        <v>147</v>
      </c>
      <c r="C91" s="32"/>
      <c r="D91" s="36" t="s">
        <v>142</v>
      </c>
      <c r="E91" s="36"/>
      <c r="F91" s="37">
        <v>2372.92</v>
      </c>
      <c r="G91" s="38"/>
    </row>
    <row r="92" spans="1:7" ht="35.25" customHeight="1">
      <c r="A92" s="11">
        <v>30</v>
      </c>
      <c r="B92" s="32" t="s">
        <v>148</v>
      </c>
      <c r="C92" s="32"/>
      <c r="D92" s="36" t="s">
        <v>142</v>
      </c>
      <c r="E92" s="36"/>
      <c r="F92" s="37">
        <v>4200.16</v>
      </c>
      <c r="G92" s="38"/>
    </row>
    <row r="93" spans="1:7" ht="46.5" customHeight="1">
      <c r="A93" s="9"/>
      <c r="B93" s="29" t="s">
        <v>72</v>
      </c>
      <c r="C93" s="30"/>
      <c r="D93" s="31"/>
      <c r="E93" s="27"/>
      <c r="F93" s="26">
        <f>SUM(F63:G92)</f>
        <v>178782.39</v>
      </c>
      <c r="G93" s="27"/>
    </row>
    <row r="95" spans="1:7">
      <c r="A95" s="1" t="s">
        <v>28</v>
      </c>
      <c r="D95" s="7">
        <f>2.1*H4*C6</f>
        <v>32157.720000000008</v>
      </c>
      <c r="E95" s="1" t="s">
        <v>29</v>
      </c>
    </row>
    <row r="96" spans="1:7">
      <c r="A96" s="1" t="s">
        <v>30</v>
      </c>
      <c r="D96" s="7">
        <f>F103*5.3%</f>
        <v>16453.463629999998</v>
      </c>
      <c r="E96" s="1" t="s">
        <v>29</v>
      </c>
    </row>
    <row r="98" spans="1:7">
      <c r="A98" s="1" t="s">
        <v>43</v>
      </c>
    </row>
    <row r="99" spans="1:7">
      <c r="A99" s="1" t="s">
        <v>74</v>
      </c>
    </row>
    <row r="100" spans="1:7">
      <c r="B100" s="1" t="s">
        <v>42</v>
      </c>
      <c r="F100" s="7">
        <f>312565.77+5498.04</f>
        <v>318063.81</v>
      </c>
      <c r="G100" s="1" t="s">
        <v>29</v>
      </c>
    </row>
    <row r="102" spans="1:7">
      <c r="A102" s="1" t="s">
        <v>31</v>
      </c>
    </row>
    <row r="103" spans="1:7">
      <c r="B103" s="1" t="s">
        <v>76</v>
      </c>
      <c r="F103" s="7">
        <f>304944.67+5498.04</f>
        <v>310442.70999999996</v>
      </c>
      <c r="G103" s="1" t="s">
        <v>29</v>
      </c>
    </row>
    <row r="104" spans="1:7">
      <c r="D104" s="7"/>
    </row>
    <row r="105" spans="1:7">
      <c r="A105" s="1" t="s">
        <v>159</v>
      </c>
      <c r="D105" s="7"/>
    </row>
    <row r="106" spans="1:7">
      <c r="A106" s="1" t="s">
        <v>77</v>
      </c>
      <c r="D106" s="7"/>
      <c r="F106" s="7">
        <v>7621.1</v>
      </c>
      <c r="G106" s="1" t="s">
        <v>29</v>
      </c>
    </row>
    <row r="107" spans="1:7">
      <c r="D107" s="7"/>
    </row>
    <row r="108" spans="1:7">
      <c r="A108" s="1" t="s">
        <v>160</v>
      </c>
      <c r="D108" s="7"/>
    </row>
    <row r="109" spans="1:7">
      <c r="A109" s="1" t="s">
        <v>161</v>
      </c>
      <c r="D109" s="7"/>
      <c r="F109" s="7">
        <v>24008.639999999999</v>
      </c>
      <c r="G109" s="1" t="s">
        <v>29</v>
      </c>
    </row>
    <row r="111" spans="1:7">
      <c r="A111" s="1" t="s">
        <v>75</v>
      </c>
    </row>
    <row r="112" spans="1:7">
      <c r="B112" s="1" t="s">
        <v>41</v>
      </c>
      <c r="F112" s="7">
        <f>F58+F93+D95</f>
        <v>309144.50999985595</v>
      </c>
      <c r="G112" s="1" t="s">
        <v>29</v>
      </c>
    </row>
    <row r="114" spans="1:7" ht="30" customHeight="1">
      <c r="A114" s="1" t="s">
        <v>32</v>
      </c>
    </row>
    <row r="115" spans="1:7" ht="32.25" customHeight="1"/>
    <row r="116" spans="1:7" ht="28.5" customHeight="1">
      <c r="A116" s="8" t="s">
        <v>33</v>
      </c>
      <c r="B116" s="28" t="s">
        <v>34</v>
      </c>
      <c r="C116" s="28"/>
      <c r="D116" s="8" t="s">
        <v>35</v>
      </c>
      <c r="E116" s="28" t="s">
        <v>36</v>
      </c>
      <c r="F116" s="28"/>
      <c r="G116" s="8" t="s">
        <v>37</v>
      </c>
    </row>
    <row r="117" spans="1:7" ht="33.75" customHeight="1">
      <c r="A117" s="25" t="s">
        <v>38</v>
      </c>
      <c r="B117" s="24" t="s">
        <v>56</v>
      </c>
      <c r="C117" s="24"/>
      <c r="D117" s="10">
        <v>5</v>
      </c>
      <c r="E117" s="24" t="s">
        <v>58</v>
      </c>
      <c r="F117" s="24"/>
      <c r="G117" s="10">
        <v>5</v>
      </c>
    </row>
    <row r="118" spans="1:7" ht="43.5" customHeight="1">
      <c r="A118" s="25"/>
      <c r="B118" s="24" t="s">
        <v>44</v>
      </c>
      <c r="C118" s="24"/>
      <c r="D118" s="10">
        <v>5</v>
      </c>
      <c r="E118" s="24" t="s">
        <v>58</v>
      </c>
      <c r="F118" s="24"/>
      <c r="G118" s="10">
        <v>4</v>
      </c>
    </row>
    <row r="119" spans="1:7" ht="69" customHeight="1">
      <c r="A119" s="25"/>
      <c r="B119" s="24" t="s">
        <v>45</v>
      </c>
      <c r="C119" s="24"/>
      <c r="D119" s="10"/>
      <c r="E119" s="24" t="s">
        <v>58</v>
      </c>
      <c r="F119" s="24"/>
      <c r="G119" s="10"/>
    </row>
    <row r="120" spans="1:7" ht="37.5" customHeight="1">
      <c r="A120" s="10" t="s">
        <v>46</v>
      </c>
      <c r="B120" s="24" t="s">
        <v>47</v>
      </c>
      <c r="C120" s="24"/>
      <c r="D120" s="10"/>
      <c r="E120" s="24" t="s">
        <v>59</v>
      </c>
      <c r="F120" s="24"/>
      <c r="G120" s="10"/>
    </row>
    <row r="121" spans="1:7" ht="60" customHeight="1">
      <c r="A121" s="25" t="s">
        <v>48</v>
      </c>
      <c r="B121" s="24" t="s">
        <v>57</v>
      </c>
      <c r="C121" s="24"/>
      <c r="D121" s="10">
        <v>1</v>
      </c>
      <c r="E121" s="24" t="s">
        <v>60</v>
      </c>
      <c r="F121" s="24"/>
      <c r="G121" s="10">
        <v>1</v>
      </c>
    </row>
    <row r="122" spans="1:7" ht="33" customHeight="1">
      <c r="A122" s="25"/>
      <c r="B122" s="24" t="s">
        <v>49</v>
      </c>
      <c r="C122" s="24"/>
      <c r="D122" s="10"/>
      <c r="E122" s="24" t="s">
        <v>61</v>
      </c>
      <c r="F122" s="24"/>
      <c r="G122" s="10"/>
    </row>
    <row r="123" spans="1:7" ht="42.75" customHeight="1">
      <c r="A123" s="25"/>
      <c r="B123" s="24" t="s">
        <v>53</v>
      </c>
      <c r="C123" s="24"/>
      <c r="D123" s="10">
        <v>3</v>
      </c>
      <c r="E123" s="24" t="s">
        <v>62</v>
      </c>
      <c r="F123" s="24"/>
      <c r="G123" s="10">
        <v>3</v>
      </c>
    </row>
    <row r="124" spans="1:7" ht="36" customHeight="1">
      <c r="A124" s="25"/>
      <c r="B124" s="24" t="s">
        <v>54</v>
      </c>
      <c r="C124" s="24"/>
      <c r="D124" s="10"/>
      <c r="E124" s="24" t="s">
        <v>63</v>
      </c>
      <c r="F124" s="24"/>
      <c r="G124" s="10"/>
    </row>
    <row r="125" spans="1:7">
      <c r="A125" s="25"/>
      <c r="B125" s="24" t="s">
        <v>55</v>
      </c>
      <c r="C125" s="24"/>
      <c r="D125" s="10"/>
      <c r="E125" s="24" t="s">
        <v>64</v>
      </c>
      <c r="F125" s="24"/>
      <c r="G125" s="10"/>
    </row>
    <row r="126" spans="1:7">
      <c r="A126" s="25"/>
      <c r="B126" s="24" t="s">
        <v>50</v>
      </c>
      <c r="C126" s="24"/>
      <c r="D126" s="10"/>
      <c r="E126" s="24" t="s">
        <v>65</v>
      </c>
      <c r="F126" s="24"/>
      <c r="G126" s="10"/>
    </row>
    <row r="127" spans="1:7">
      <c r="A127" s="25"/>
      <c r="B127" s="24" t="s">
        <v>51</v>
      </c>
      <c r="C127" s="24"/>
      <c r="D127" s="10"/>
      <c r="E127" s="24" t="s">
        <v>60</v>
      </c>
      <c r="F127" s="24"/>
      <c r="G127" s="10"/>
    </row>
    <row r="128" spans="1:7">
      <c r="A128" s="25"/>
      <c r="B128" s="24" t="s">
        <v>52</v>
      </c>
      <c r="C128" s="24"/>
      <c r="D128" s="10">
        <v>2</v>
      </c>
      <c r="E128" s="24"/>
      <c r="F128" s="24"/>
      <c r="G128" s="10">
        <v>2</v>
      </c>
    </row>
    <row r="131" spans="1:6">
      <c r="A131" s="1" t="s">
        <v>68</v>
      </c>
      <c r="F131" s="1" t="s">
        <v>67</v>
      </c>
    </row>
    <row r="133" spans="1:6">
      <c r="A133" s="1" t="s">
        <v>71</v>
      </c>
      <c r="F133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5">
    <mergeCell ref="F92:G9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77:G77"/>
    <mergeCell ref="F78:G78"/>
    <mergeCell ref="F79:G79"/>
    <mergeCell ref="F80:G80"/>
    <mergeCell ref="F81:G81"/>
    <mergeCell ref="F82:G82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D92:E9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77:E77"/>
    <mergeCell ref="D78:E78"/>
    <mergeCell ref="D79:E79"/>
    <mergeCell ref="D80:E80"/>
    <mergeCell ref="D81:E81"/>
    <mergeCell ref="D82:E82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A1:G1"/>
    <mergeCell ref="A2:G2"/>
    <mergeCell ref="A3:G3"/>
    <mergeCell ref="A4:G4"/>
    <mergeCell ref="B49:C49"/>
    <mergeCell ref="D49:E49"/>
    <mergeCell ref="F49:G49"/>
    <mergeCell ref="D75:E75"/>
    <mergeCell ref="D76:E76"/>
    <mergeCell ref="F75:G75"/>
    <mergeCell ref="F76:G76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B66:C66"/>
    <mergeCell ref="B67:C67"/>
    <mergeCell ref="B68:C68"/>
    <mergeCell ref="B69:C69"/>
    <mergeCell ref="B70:C70"/>
    <mergeCell ref="B71:C71"/>
    <mergeCell ref="B62:C62"/>
    <mergeCell ref="D62:E62"/>
    <mergeCell ref="F62:G62"/>
    <mergeCell ref="B63:C63"/>
    <mergeCell ref="B64:C64"/>
    <mergeCell ref="B65:C65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88:C88"/>
    <mergeCell ref="F93:G93"/>
    <mergeCell ref="B116:C116"/>
    <mergeCell ref="E116:F116"/>
    <mergeCell ref="A117:A119"/>
    <mergeCell ref="B117:C117"/>
    <mergeCell ref="E117:F117"/>
    <mergeCell ref="B118:C118"/>
    <mergeCell ref="E118:F118"/>
    <mergeCell ref="B119:C119"/>
    <mergeCell ref="E119:F119"/>
    <mergeCell ref="B93:C93"/>
    <mergeCell ref="D93:E93"/>
    <mergeCell ref="B120:C120"/>
    <mergeCell ref="E120:F120"/>
    <mergeCell ref="A121:A128"/>
    <mergeCell ref="B121:C121"/>
    <mergeCell ref="E121:F121"/>
    <mergeCell ref="B122:C122"/>
    <mergeCell ref="E122:F122"/>
    <mergeCell ref="B123:C123"/>
    <mergeCell ref="E123:F123"/>
    <mergeCell ref="B127:C127"/>
    <mergeCell ref="E127:F127"/>
    <mergeCell ref="B128:C128"/>
    <mergeCell ref="E128:F128"/>
    <mergeCell ref="B124:C124"/>
    <mergeCell ref="E124:F124"/>
    <mergeCell ref="B125:C125"/>
    <mergeCell ref="E125:F125"/>
    <mergeCell ref="B126:C126"/>
    <mergeCell ref="E126:F126"/>
    <mergeCell ref="A24:B24"/>
    <mergeCell ref="C24:D24"/>
    <mergeCell ref="E24:F24"/>
    <mergeCell ref="C25:D25"/>
    <mergeCell ref="E25:F25"/>
    <mergeCell ref="C26:D26"/>
    <mergeCell ref="E26:F26"/>
    <mergeCell ref="A18:D18"/>
    <mergeCell ref="E18:F18"/>
    <mergeCell ref="A19:D19"/>
    <mergeCell ref="E19:F19"/>
    <mergeCell ref="A20:D20"/>
    <mergeCell ref="E20:F20"/>
    <mergeCell ref="A21:D21"/>
    <mergeCell ref="E21:F21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42:A43"/>
    <mergeCell ref="F42:F43"/>
    <mergeCell ref="G42:G4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2014-03-02T12:22:39Z</dcterms:modified>
</cp:coreProperties>
</file>